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60" windowWidth="11295" windowHeight="5580" firstSheet="1" activeTab="2"/>
  </bookViews>
  <sheets>
    <sheet name="Arkusz1" sheetId="1" state="hidden" r:id="rId1"/>
    <sheet name="Zestawienie" sheetId="2" r:id="rId2"/>
    <sheet name="Elektryka" sheetId="4" r:id="rId3"/>
    <sheet name="zawor cwu" sheetId="3" state="hidden" r:id="rId4"/>
    <sheet name="Pompy" sheetId="5" r:id="rId5"/>
  </sheets>
  <calcPr calcId="125725"/>
</workbook>
</file>

<file path=xl/calcChain.xml><?xml version="1.0" encoding="utf-8"?>
<calcChain xmlns="http://schemas.openxmlformats.org/spreadsheetml/2006/main">
  <c r="H18" i="4"/>
  <c r="F63" i="2" l="1"/>
  <c r="F64"/>
  <c r="F62"/>
  <c r="M42" i="3" l="1"/>
  <c r="M43" s="1"/>
  <c r="M46" s="1"/>
  <c r="M48"/>
  <c r="M51" l="1"/>
</calcChain>
</file>

<file path=xl/sharedStrings.xml><?xml version="1.0" encoding="utf-8"?>
<sst xmlns="http://schemas.openxmlformats.org/spreadsheetml/2006/main" count="538" uniqueCount="238">
  <si>
    <t>urządzenie</t>
  </si>
  <si>
    <t>liczba szt.</t>
  </si>
  <si>
    <t>producent</t>
  </si>
  <si>
    <t>moc elektryczna zasilanie kW</t>
  </si>
  <si>
    <t>Viessmann</t>
  </si>
  <si>
    <t>Uwagi</t>
  </si>
  <si>
    <t>Lp.</t>
  </si>
  <si>
    <t>naczynie wzbiorcze obiegu kotłowego Reflex 100 N</t>
  </si>
  <si>
    <t>Reflex</t>
  </si>
  <si>
    <t>-</t>
  </si>
  <si>
    <t xml:space="preserve">naczynie obiegu cwu Refix DT5 300 o pojemności całkowitej Vc = 300 [dm3] </t>
  </si>
  <si>
    <t>Refix</t>
  </si>
  <si>
    <t xml:space="preserve">SYR </t>
  </si>
  <si>
    <t>zawór bezpieczeństwa cwu 2115 SYR</t>
  </si>
  <si>
    <r>
      <t xml:space="preserve">moduł kotłowni kaskadowej Vitomoduł 200  2-KM-P typ ze sprzęgłem hydraulicznym </t>
    </r>
    <r>
      <rPr>
        <sz val="11"/>
        <color theme="1"/>
        <rFont val="Czcionka tekstu podstawowego"/>
        <charset val="238"/>
      </rPr>
      <t>Ø</t>
    </r>
    <r>
      <rPr>
        <sz val="11"/>
        <color theme="1"/>
        <rFont val="Calibri"/>
        <family val="2"/>
        <charset val="238"/>
      </rPr>
      <t>160/80</t>
    </r>
    <r>
      <rPr>
        <sz val="11"/>
        <color theme="1"/>
        <rFont val="Calibri"/>
        <family val="2"/>
        <charset val="238"/>
        <scheme val="minor"/>
      </rPr>
      <t>, zaworami bezpieczeństwa na 2 kotłach i</t>
    </r>
  </si>
  <si>
    <t xml:space="preserve">pompa obiegowa klasy A </t>
  </si>
  <si>
    <t>manometr</t>
  </si>
  <si>
    <t>termometr</t>
  </si>
  <si>
    <t>wyposażenie dodatkowe inwestora</t>
  </si>
  <si>
    <t>ogranicznik temperatury STB</t>
  </si>
  <si>
    <t>wchodzi w zakres dostawy modułu kotłowego</t>
  </si>
  <si>
    <t>każdy kocioł posiada wbudowany indywidualny STB- wchodzi w zakres dostawy</t>
  </si>
  <si>
    <t>system odprowadzenia kondensatu</t>
  </si>
  <si>
    <t>neutraizator kondensatu</t>
  </si>
  <si>
    <t>moduł alarmowy serii MD-2.Z firmy GAZEX</t>
  </si>
  <si>
    <t>detektor typu DEX-1  detekcja metanu</t>
  </si>
  <si>
    <t>zawór odcinajacy gazu MAG-3 DN40</t>
  </si>
  <si>
    <t>zasilanie elektryczne impulsowe tylko w czasie zamykania 12V, 6 A</t>
  </si>
  <si>
    <t>napiecie V</t>
  </si>
  <si>
    <t>12 V</t>
  </si>
  <si>
    <t>230 V</t>
  </si>
  <si>
    <t>ogranicznik poziomu wody</t>
  </si>
  <si>
    <t>każdy kocioł posiada indywidualne zabezpieczenie przed brakiem wody w kotle- wchodzi w zakres dostawy</t>
  </si>
  <si>
    <t>regulatory, kompletny zestaw przyłączeniowy zg. z danymi technicznymi modułu Vitomoduł 200</t>
  </si>
  <si>
    <t>pompa klasy A</t>
  </si>
  <si>
    <t>Lokalizacja</t>
  </si>
  <si>
    <t>kotłownia</t>
  </si>
  <si>
    <t>w skrzynce gazomierzowej na zewnątrz budynku</t>
  </si>
  <si>
    <t>INSTALACJA SOLARNA</t>
  </si>
  <si>
    <t>ilość</t>
  </si>
  <si>
    <t>jednostka</t>
  </si>
  <si>
    <t>szt.</t>
  </si>
  <si>
    <t>pompa cyrkulacyjna</t>
  </si>
  <si>
    <t>zg. z zestawieniem wod-kan</t>
  </si>
  <si>
    <t>kompletny system odprowadzenia spalin typ SS-OP-IC wraz z oprzyrządowaniem</t>
  </si>
  <si>
    <t>przy maksymalnym obciążeniu regulatorów, zasilanie elektryczne obejmuje pompę i regulatory</t>
  </si>
  <si>
    <t>zawory zwrotne</t>
  </si>
  <si>
    <t>zawory odcinające</t>
  </si>
  <si>
    <t xml:space="preserve">zawory </t>
  </si>
  <si>
    <t>wg opracowania gazu</t>
  </si>
  <si>
    <t>Jednostka</t>
  </si>
  <si>
    <t>Ilość</t>
  </si>
  <si>
    <t>Urządzenie</t>
  </si>
  <si>
    <t>szt</t>
  </si>
  <si>
    <t>Manometr</t>
  </si>
  <si>
    <t>Stacja uzdatniania wody</t>
  </si>
  <si>
    <t xml:space="preserve">Zespół automatycznego uzupełniania wody </t>
  </si>
  <si>
    <t>Nazwa</t>
  </si>
  <si>
    <t xml:space="preserve">EPUROIT I25-50 </t>
  </si>
  <si>
    <t>Filtr z wkładem sznurkowym</t>
  </si>
  <si>
    <t>WODA ZIMNA</t>
  </si>
  <si>
    <t>Aquaset 500-N Viessmann</t>
  </si>
  <si>
    <t>Zawór bezpieczeństwa</t>
  </si>
  <si>
    <t>1. Wymagana przepustowość zaworu bezpieczeństwa:</t>
  </si>
  <si>
    <t xml:space="preserve">   - dla instalacji c.o. (w oparciu o PN-99/B-02414):</t>
  </si>
  <si>
    <t xml:space="preserve">   </t>
  </si>
  <si>
    <t xml:space="preserve">   - dla instalacji c.w.u. (w oparciu o PN-99/B-02414):</t>
  </si>
  <si>
    <t>2. Wymagana średnica gniazda zaworu bezpieczeństwa:</t>
  </si>
  <si>
    <t xml:space="preserve">   dla instalacji c.w.u. (w oparciu o PN-99/B-02414):</t>
  </si>
  <si>
    <t>3. Wymagana ilość zaworów, dla zabezpieczenia instalacji:</t>
  </si>
  <si>
    <t>Uwaga: W celu ujednolicenia wzorów, w stosunku do norm</t>
  </si>
  <si>
    <t xml:space="preserve">       przedmiotowych, zmieniono oznaczenia wielkości.</t>
  </si>
  <si>
    <t xml:space="preserve">       </t>
  </si>
  <si>
    <t>Wielkości i jednostki:</t>
  </si>
  <si>
    <t>W      kg/h     - przepustowość zaworu bezpieczeństwa</t>
  </si>
  <si>
    <r>
      <t>p</t>
    </r>
    <r>
      <rPr>
        <vertAlign val="subscript"/>
        <sz val="10"/>
        <color theme="1"/>
        <rFont val="Arial Unicode MS"/>
        <family val="2"/>
        <charset val="238"/>
      </rPr>
      <t>1</t>
    </r>
    <r>
      <rPr>
        <sz val="10"/>
        <color theme="1"/>
        <rFont val="Arial Unicode MS"/>
        <family val="2"/>
        <charset val="238"/>
      </rPr>
      <t xml:space="preserve">     bar       - ciśnienie dopuszczalne (ciśnienie otwarcia zaworu bezpieczeństwa)</t>
    </r>
  </si>
  <si>
    <r>
      <t>p</t>
    </r>
    <r>
      <rPr>
        <vertAlign val="subscript"/>
        <sz val="10"/>
        <color theme="1"/>
        <rFont val="Arial Unicode MS"/>
        <family val="2"/>
        <charset val="238"/>
      </rPr>
      <t>2</t>
    </r>
    <r>
      <rPr>
        <sz val="10"/>
        <color theme="1"/>
        <rFont val="Arial Unicode MS"/>
        <family val="2"/>
        <charset val="238"/>
      </rPr>
      <t xml:space="preserve">     bar       - ciśnienie na wylocie z zaworu (przy wylocie do atmosfery p</t>
    </r>
    <r>
      <rPr>
        <vertAlign val="subscript"/>
        <sz val="10"/>
        <color theme="1"/>
        <rFont val="Arial Unicode MS"/>
        <family val="2"/>
        <charset val="238"/>
      </rPr>
      <t>2</t>
    </r>
    <r>
      <rPr>
        <sz val="10"/>
        <color theme="1"/>
        <rFont val="Arial Unicode MS"/>
        <family val="2"/>
        <charset val="238"/>
      </rPr>
      <t xml:space="preserve"> = 0)</t>
    </r>
  </si>
  <si>
    <r>
      <t>p</t>
    </r>
    <r>
      <rPr>
        <vertAlign val="subscript"/>
        <sz val="10"/>
        <color theme="1"/>
        <rFont val="Arial Unicode MS"/>
        <family val="2"/>
        <charset val="238"/>
      </rPr>
      <t>3</t>
    </r>
    <r>
      <rPr>
        <sz val="10"/>
        <color theme="1"/>
        <rFont val="Arial Unicode MS"/>
        <family val="2"/>
        <charset val="238"/>
      </rPr>
      <t xml:space="preserve">     bar       - ciśnienie nominalne sieci cieplnej</t>
    </r>
  </si>
  <si>
    <r>
      <t>ρ      kg/m</t>
    </r>
    <r>
      <rPr>
        <vertAlign val="superscript"/>
        <sz val="10"/>
        <color theme="1"/>
        <rFont val="Arial Unicode MS"/>
        <family val="2"/>
        <charset val="238"/>
      </rPr>
      <t>3</t>
    </r>
    <r>
      <rPr>
        <sz val="10"/>
        <color theme="1"/>
        <rFont val="Arial Unicode MS"/>
        <family val="2"/>
        <charset val="238"/>
      </rPr>
      <t xml:space="preserve">     - gęstość cieczy wody sieci cieplnej dla max. temperatury obliczeniowej</t>
    </r>
  </si>
  <si>
    <r>
      <t>ρ</t>
    </r>
    <r>
      <rPr>
        <vertAlign val="subscript"/>
        <sz val="10"/>
        <color theme="1"/>
        <rFont val="Arial Unicode MS"/>
        <family val="2"/>
        <charset val="238"/>
      </rPr>
      <t>1</t>
    </r>
    <r>
      <rPr>
        <sz val="10"/>
        <color theme="1"/>
        <rFont val="Arial Unicode MS"/>
        <family val="2"/>
        <charset val="238"/>
      </rPr>
      <t xml:space="preserve">     kg/m</t>
    </r>
    <r>
      <rPr>
        <vertAlign val="superscript"/>
        <sz val="10"/>
        <color theme="1"/>
        <rFont val="Arial Unicode MS"/>
        <family val="2"/>
        <charset val="238"/>
      </rPr>
      <t>3</t>
    </r>
    <r>
      <rPr>
        <sz val="10"/>
        <color theme="1"/>
        <rFont val="Arial Unicode MS"/>
        <family val="2"/>
        <charset val="238"/>
      </rPr>
      <t xml:space="preserve">     - gęstość cieczy wody sieci cieplnej dla min. temperatury obliczeniowej</t>
    </r>
  </si>
  <si>
    <r>
      <t>α</t>
    </r>
    <r>
      <rPr>
        <vertAlign val="subscript"/>
        <sz val="10"/>
        <color theme="1"/>
        <rFont val="Arial Unicode MS"/>
        <family val="2"/>
        <charset val="238"/>
      </rPr>
      <t>c</t>
    </r>
    <r>
      <rPr>
        <sz val="10"/>
        <color theme="1"/>
        <rFont val="Arial Unicode MS"/>
        <family val="2"/>
        <charset val="238"/>
      </rPr>
      <t xml:space="preserve">               - współczynnik wypływu zaworu dla wody</t>
    </r>
  </si>
  <si>
    <t>α                - współczynnik wypływu zaworu dla powietrza</t>
  </si>
  <si>
    <r>
      <t>d</t>
    </r>
    <r>
      <rPr>
        <vertAlign val="subscript"/>
        <sz val="10"/>
        <color theme="1"/>
        <rFont val="Arial Unicode MS"/>
        <family val="2"/>
        <charset val="238"/>
      </rPr>
      <t>0</t>
    </r>
    <r>
      <rPr>
        <sz val="10"/>
        <color theme="1"/>
        <rFont val="Arial Unicode MS"/>
        <family val="2"/>
        <charset val="238"/>
      </rPr>
      <t xml:space="preserve">    mm    - średnica gniazda zaworu d</t>
    </r>
    <r>
      <rPr>
        <vertAlign val="subscript"/>
        <sz val="10"/>
        <color theme="1"/>
        <rFont val="Arial Unicode MS"/>
        <family val="2"/>
        <charset val="238"/>
      </rPr>
      <t>0</t>
    </r>
    <r>
      <rPr>
        <sz val="10"/>
        <color theme="1"/>
        <rFont val="Arial Unicode MS"/>
        <family val="2"/>
        <charset val="238"/>
      </rPr>
      <t xml:space="preserve"> = 35</t>
    </r>
  </si>
  <si>
    <r>
      <t>A     mm</t>
    </r>
    <r>
      <rPr>
        <vertAlign val="superscript"/>
        <sz val="10"/>
        <color theme="1"/>
        <rFont val="Arial Unicode MS"/>
        <family val="2"/>
        <charset val="238"/>
      </rPr>
      <t>2</t>
    </r>
    <r>
      <rPr>
        <sz val="10"/>
        <color theme="1"/>
        <rFont val="Arial Unicode MS"/>
        <family val="2"/>
        <charset val="238"/>
      </rPr>
      <t xml:space="preserve">   - powierzchnia przekroju uszkodzenia,</t>
    </r>
  </si>
  <si>
    <t xml:space="preserve">                     dla wymienników płytowych 0,0001 m2,</t>
  </si>
  <si>
    <t xml:space="preserve">                     dla wymienników pojemnościowych średnica wężownicy</t>
  </si>
  <si>
    <t>b             współczynnik zależny od różnicy ciśnień</t>
  </si>
  <si>
    <r>
      <t xml:space="preserve">              p</t>
    </r>
    <r>
      <rPr>
        <vertAlign val="subscript"/>
        <sz val="10"/>
        <color theme="1"/>
        <rFont val="Arial Unicode MS"/>
        <family val="2"/>
        <charset val="238"/>
      </rPr>
      <t>3</t>
    </r>
    <r>
      <rPr>
        <sz val="10"/>
        <color theme="1"/>
        <rFont val="Arial Unicode MS"/>
        <family val="2"/>
        <charset val="238"/>
      </rPr>
      <t xml:space="preserve"> - p</t>
    </r>
    <r>
      <rPr>
        <vertAlign val="subscript"/>
        <sz val="10"/>
        <color theme="1"/>
        <rFont val="Arial Unicode MS"/>
        <family val="2"/>
        <charset val="238"/>
      </rPr>
      <t>1</t>
    </r>
    <r>
      <rPr>
        <sz val="10"/>
        <color theme="1"/>
        <rFont val="Arial Unicode MS"/>
        <family val="2"/>
        <charset val="238"/>
      </rPr>
      <t xml:space="preserve"> &lt; 5 bar - b = 1 3 1</t>
    </r>
  </si>
  <si>
    <r>
      <t xml:space="preserve">              p</t>
    </r>
    <r>
      <rPr>
        <vertAlign val="subscript"/>
        <sz val="10"/>
        <color theme="1"/>
        <rFont val="Arial Unicode MS"/>
        <family val="2"/>
        <charset val="238"/>
      </rPr>
      <t>3</t>
    </r>
    <r>
      <rPr>
        <sz val="10"/>
        <color theme="1"/>
        <rFont val="Arial Unicode MS"/>
        <family val="2"/>
        <charset val="238"/>
      </rPr>
      <t xml:space="preserve"> - p</t>
    </r>
    <r>
      <rPr>
        <vertAlign val="subscript"/>
        <sz val="10"/>
        <color theme="1"/>
        <rFont val="Arial Unicode MS"/>
        <family val="2"/>
        <charset val="238"/>
      </rPr>
      <t>3</t>
    </r>
    <r>
      <rPr>
        <sz val="10"/>
        <color theme="1"/>
        <rFont val="Arial Unicode MS"/>
        <family val="2"/>
        <charset val="238"/>
      </rPr>
      <t xml:space="preserve"> &gt; 5 bar - b = 2</t>
    </r>
  </si>
  <si>
    <t>Woda zimna</t>
  </si>
  <si>
    <t>DN</t>
  </si>
  <si>
    <t>Producent</t>
  </si>
  <si>
    <t>kg/h</t>
  </si>
  <si>
    <t>Syr 2115</t>
  </si>
  <si>
    <t>W</t>
  </si>
  <si>
    <t>alfa</t>
  </si>
  <si>
    <t>alfa1</t>
  </si>
  <si>
    <t>alfac1</t>
  </si>
  <si>
    <t>m2</t>
  </si>
  <si>
    <t>d0&gt;d0min</t>
  </si>
  <si>
    <t>d0 min</t>
  </si>
  <si>
    <t>d0</t>
  </si>
  <si>
    <t>Husty 2115 śr. kr. wyl. 1, ciś otwarcia 6 bar</t>
  </si>
  <si>
    <t>d0min    mm    - wymagana średnica gniazda zaworu</t>
  </si>
  <si>
    <t>WODA CIEPŁA I CYRKULACJA</t>
  </si>
  <si>
    <t xml:space="preserve">Zawór kulowy odcinający </t>
  </si>
  <si>
    <t>DN40</t>
  </si>
  <si>
    <t>Zawór zwrotny</t>
  </si>
  <si>
    <t xml:space="preserve"> DN40</t>
  </si>
  <si>
    <t xml:space="preserve"> DN25</t>
  </si>
  <si>
    <t>Zawór kulowy odcinający</t>
  </si>
  <si>
    <t xml:space="preserve"> DN15</t>
  </si>
  <si>
    <t>Stratos ECO-Z 25/1-5</t>
  </si>
  <si>
    <t>Zawór trójdrogowy</t>
  </si>
  <si>
    <t>Danfoss</t>
  </si>
  <si>
    <t>AMV 438 SU, z opcją bezpieczeństwa (sprężyna w górę), sygnał sterujący 3punktowy, Danfoss</t>
  </si>
  <si>
    <t>DN20</t>
  </si>
  <si>
    <t>Rura Sanha-Therm</t>
  </si>
  <si>
    <t>m</t>
  </si>
  <si>
    <t>Otulina z pianki PU - Lambda (40C) = 0,035W/mK o średnicy wewn. 40 mm</t>
  </si>
  <si>
    <t>40mm</t>
  </si>
  <si>
    <t>DN50</t>
  </si>
  <si>
    <t>DN32</t>
  </si>
  <si>
    <t>Otulina z pianki PU - Lambda (40C) = 0,035W/mK o średnicy wewn. 32 mm</t>
  </si>
  <si>
    <t>Otulina z pianki PU - Lambda (40C) = 0,035W/mK o średnicy wewn. 50 mm</t>
  </si>
  <si>
    <t>50mm</t>
  </si>
  <si>
    <t>Filtr siatkowy</t>
  </si>
  <si>
    <t>DN40, wielkość oczka max. 0,5 mm</t>
  </si>
  <si>
    <t>min. 150oC, zakres 0-10 bar</t>
  </si>
  <si>
    <t>min. 100oC, zakres 0-10 bar</t>
  </si>
  <si>
    <t>min. 60oC, zakres 0-10 bar</t>
  </si>
  <si>
    <t>Termometr</t>
  </si>
  <si>
    <t>min. 100oC</t>
  </si>
  <si>
    <t>min. 150oC</t>
  </si>
  <si>
    <t>Stratos 25/1-6 CANPN10</t>
  </si>
  <si>
    <t>Stratos 30/1-12 CANPN10</t>
  </si>
  <si>
    <t>Siłownik zaworu trójdrogowego</t>
  </si>
  <si>
    <t>Zawór równoważący</t>
  </si>
  <si>
    <t>STAD DN40 z odwodnieniem</t>
  </si>
  <si>
    <t>Wodomierz</t>
  </si>
  <si>
    <t xml:space="preserve"> JS1</t>
  </si>
  <si>
    <t>Filtr siatkowy do wody gorącej</t>
  </si>
  <si>
    <t>WODA GRZEWCZA</t>
  </si>
  <si>
    <t xml:space="preserve">Naczynie wzbiorcze obiegu kotłowego </t>
  </si>
  <si>
    <t>Reflex 100 N</t>
  </si>
  <si>
    <t>25mm</t>
  </si>
  <si>
    <t>Zawór spustowy</t>
  </si>
  <si>
    <t>Kotły 2x59 kW</t>
  </si>
  <si>
    <t>moduł kotłowni kaskadowej Vitomoduł 200  2-KM-P typ ze sprzęgłem hydraulicznym Ø160/80, zaworami bezpieczeństwa na 2 kotłach i pompami</t>
  </si>
  <si>
    <t>STAD</t>
  </si>
  <si>
    <t>Wilo</t>
  </si>
  <si>
    <t>Uwaga</t>
  </si>
  <si>
    <t xml:space="preserve">Zawiera: - kocioł Vitodens 200-WB2 (z ogranicznikami STB)
- sprzęgło hydrauliczne wraz z rozdzielaczami oraz izolacją cieplną
- zestaw przyłączeniowy wraz z pompą obiegu kotła, zaworem gazowym, oraz zaworem bezpieczeństwa
- regulatory Vitotronic
- linia gazowa wraz zaworami
- kolektor kondensatu
- stopy regulacyjne
</t>
  </si>
  <si>
    <t xml:space="preserve">System odprowadzenia spalin </t>
  </si>
  <si>
    <t>Wyposażenie dodatkowe inwestora</t>
  </si>
  <si>
    <t>Ogranicznik ciśnienia maks.</t>
  </si>
  <si>
    <t>Ogranicznik ciśnienia min.</t>
  </si>
  <si>
    <t>LP.</t>
  </si>
  <si>
    <t>Szczegół</t>
  </si>
  <si>
    <t>W, kW</t>
  </si>
  <si>
    <t>U, V</t>
  </si>
  <si>
    <t>Komentarz</t>
  </si>
  <si>
    <t>Neutralizator kondensatu</t>
  </si>
  <si>
    <t>Hydrofor (1 pompa + 1 rez)</t>
  </si>
  <si>
    <t>Pomieszczenie wodomierza</t>
  </si>
  <si>
    <t>Przepompownia ścieków</t>
  </si>
  <si>
    <t>KP16</t>
  </si>
  <si>
    <t>Szafa sterownicza w kotłowni</t>
  </si>
  <si>
    <t>Przepompownia poza budynkiem</t>
  </si>
  <si>
    <t>Kotłownia</t>
  </si>
  <si>
    <t>SYR 2128</t>
  </si>
  <si>
    <t>SYR</t>
  </si>
  <si>
    <t>W skrzynce gazomierzowej na zewnątrz budynku</t>
  </si>
  <si>
    <t>Moduł alarmowy serii MD-2.Z firmy GAZEX</t>
  </si>
  <si>
    <t>Zawór odcinajacy gazu MAG-3 DN50</t>
  </si>
  <si>
    <t>Wilo-Comfort-Vario COR-2 MVIE 803/ VR-WMS.EB</t>
  </si>
  <si>
    <t>Kotły</t>
  </si>
  <si>
    <t>Obejmuje elementy wyłącznie kotła przy maksymalnym obciążeniu regulatorów.</t>
  </si>
  <si>
    <t>Solary</t>
  </si>
  <si>
    <t>VL3, kv=16 m3/h, DN32, PN16 (-10 do 130)</t>
  </si>
  <si>
    <t>H,m</t>
  </si>
  <si>
    <r>
      <t>Q, 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/h</t>
    </r>
  </si>
  <si>
    <r>
      <t xml:space="preserve">Max. temperatura pracy pompy, 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>C</t>
    </r>
  </si>
  <si>
    <t>35mm</t>
  </si>
  <si>
    <t>Kolektor KS 2000 TLP </t>
  </si>
  <si>
    <t>Kolektor</t>
  </si>
  <si>
    <t>Hewalex</t>
  </si>
  <si>
    <t>ZPKS 7</t>
  </si>
  <si>
    <t>Korek KS3/4"</t>
  </si>
  <si>
    <t>Sterownik swobodnie programowalny + czujniki + oprogramowanie</t>
  </si>
  <si>
    <t>Separator powietrza KS3/4"</t>
  </si>
  <si>
    <t>Zestaw przyłączeniowy</t>
  </si>
  <si>
    <t>Naczynie do glikolu</t>
  </si>
  <si>
    <t>DSV 100 </t>
  </si>
  <si>
    <t>Naczynie do wody</t>
  </si>
  <si>
    <t>Zasobnik</t>
  </si>
  <si>
    <t>SAC 1000 </t>
  </si>
  <si>
    <t>Podgrzewacz</t>
  </si>
  <si>
    <t>VF-750-1</t>
  </si>
  <si>
    <t xml:space="preserve">Wymiennik płytowy </t>
  </si>
  <si>
    <t>BL50C-56H</t>
  </si>
  <si>
    <t>Termsol EKO</t>
  </si>
  <si>
    <t>kg</t>
  </si>
  <si>
    <t>Rura czarna stalowa bez szwu</t>
  </si>
  <si>
    <t>DN25</t>
  </si>
  <si>
    <t>20mm</t>
  </si>
  <si>
    <t>DSV 50</t>
  </si>
  <si>
    <t>Wodny roztwór nietoksycznego glikolu propylenowego</t>
  </si>
  <si>
    <t>P3</t>
  </si>
  <si>
    <t>P4</t>
  </si>
  <si>
    <t>DN25, Hmax 10m</t>
  </si>
  <si>
    <t>Termostatyczny zawór mieszający - antypoparzeniowy</t>
  </si>
  <si>
    <t>VL3, kv=1 m3/h, DN15, PN6 (-10 do 130), autorytet 0,32</t>
  </si>
  <si>
    <t>AMV 438 SU, z opcją bezpieczeństwa (sprężyna w górę), sygnał sterujący 3punktowy, 230V</t>
  </si>
  <si>
    <t>Zawór trójdrogowy do pracy z siłownikiem</t>
  </si>
  <si>
    <t>PS - pompa do napełniania instalacji</t>
  </si>
  <si>
    <t>Pompa ręczna</t>
  </si>
  <si>
    <t>P1 - pompa do obiegu glikolowego (pompa solarna)</t>
  </si>
  <si>
    <t>P1 - pompa solarna</t>
  </si>
  <si>
    <t>TOP-STG 25/10 1~ PN 10</t>
  </si>
  <si>
    <t>Stratos-Z 25/1-8 RG CAN PN 10</t>
  </si>
  <si>
    <t xml:space="preserve">P2 </t>
  </si>
  <si>
    <t>PC - pompa cyrkulacyjna</t>
  </si>
  <si>
    <t>P5 - pompa kotłowa</t>
  </si>
  <si>
    <t>P6 - pompa obiegowa</t>
  </si>
  <si>
    <t>Sterownik do obiegu cwu</t>
  </si>
  <si>
    <t>Kotłownia, przy szafie przepompowni</t>
  </si>
  <si>
    <t>DN15</t>
  </si>
  <si>
    <t>Filtr do obiegu glikolu</t>
  </si>
  <si>
    <t>Husty</t>
  </si>
  <si>
    <t>Zawór bezpieczeństwa do solarów</t>
  </si>
  <si>
    <t>2115, 6 bar, 1, d=20mm</t>
  </si>
  <si>
    <t>8115, 6 bar, 1/2, d=12mm</t>
  </si>
  <si>
    <r>
      <t>Uchwyty do montażu płaskiego 30</t>
    </r>
    <r>
      <rPr>
        <vertAlign val="superscript"/>
        <sz val="10"/>
        <color theme="1"/>
        <rFont val="Arial"/>
        <family val="2"/>
        <charset val="238"/>
      </rPr>
      <t>o</t>
    </r>
  </si>
  <si>
    <t>Śrubunek KS3/4"</t>
  </si>
  <si>
    <t>zamówić zawór spustowy do naczynia</t>
  </si>
  <si>
    <t>ZESTAWIENIE  URZĄDZEŃ KOTŁOWNI,PRZEPOMPOWNI I HYDROFORU</t>
  </si>
  <si>
    <t>Moc całkowita /kW/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</si>
</sst>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</font>
    <font>
      <sz val="11"/>
      <color theme="1"/>
      <name val="Tahoma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 Unicode MS"/>
      <family val="2"/>
      <charset val="238"/>
    </font>
    <font>
      <vertAlign val="subscript"/>
      <sz val="10"/>
      <color theme="1"/>
      <name val="Arial Unicode MS"/>
      <family val="2"/>
      <charset val="238"/>
    </font>
    <font>
      <vertAlign val="superscript"/>
      <sz val="10"/>
      <color theme="1"/>
      <name val="Arial Unicode MS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sz val="11"/>
      <color rgb="FF365F91"/>
      <name val="Calibri"/>
      <family val="2"/>
      <charset val="238"/>
      <scheme val="minor"/>
    </font>
    <font>
      <vertAlign val="superscript"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Fill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0" fontId="0" fillId="0" borderId="2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wrapText="1"/>
    </xf>
    <xf numFmtId="0" fontId="0" fillId="0" borderId="0" xfId="0" applyBorder="1" applyAlignment="1">
      <alignment horizontal="left" vertical="center"/>
    </xf>
    <xf numFmtId="0" fontId="8" fillId="0" borderId="0" xfId="0" applyFont="1"/>
    <xf numFmtId="0" fontId="0" fillId="0" borderId="0" xfId="0" applyAlignment="1">
      <alignment horizontal="right"/>
    </xf>
    <xf numFmtId="0" fontId="11" fillId="0" borderId="0" xfId="0" applyFont="1"/>
    <xf numFmtId="2" fontId="0" fillId="0" borderId="0" xfId="0" applyNumberFormat="1"/>
    <xf numFmtId="0" fontId="12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wrapText="1"/>
    </xf>
    <xf numFmtId="0" fontId="12" fillId="0" borderId="1" xfId="0" applyFont="1" applyBorder="1" applyAlignment="1">
      <alignment horizontal="left" vertical="center"/>
    </xf>
    <xf numFmtId="0" fontId="12" fillId="0" borderId="1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7" fillId="0" borderId="0" xfId="0" applyFont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7" fillId="0" borderId="0" xfId="0" applyFont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4" fillId="2" borderId="1" xfId="0" applyNumberFormat="1" applyFont="1" applyFill="1" applyBorder="1" applyAlignment="1">
      <alignment horizontal="left" vertical="top" wrapText="1"/>
    </xf>
    <xf numFmtId="0" fontId="14" fillId="2" borderId="1" xfId="0" applyNumberFormat="1" applyFont="1" applyFill="1" applyBorder="1" applyAlignment="1">
      <alignment horizontal="right" vertical="top" wrapText="1"/>
    </xf>
    <xf numFmtId="0" fontId="0" fillId="0" borderId="0" xfId="0" applyBorder="1" applyAlignment="1">
      <alignment horizontal="left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 applyBorder="1" applyAlignment="1">
      <alignment horizontal="left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16" fillId="0" borderId="0" xfId="0" applyFont="1" applyAlignment="1">
      <alignment vertical="center"/>
    </xf>
    <xf numFmtId="0" fontId="7" fillId="4" borderId="1" xfId="0" applyFont="1" applyFill="1" applyBorder="1" applyAlignment="1">
      <alignment horizontal="left" wrapText="1"/>
    </xf>
    <xf numFmtId="0" fontId="7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wrapText="1"/>
    </xf>
    <xf numFmtId="0" fontId="7" fillId="4" borderId="1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wrapText="1"/>
    </xf>
    <xf numFmtId="0" fontId="12" fillId="0" borderId="0" xfId="0" applyFont="1" applyFill="1" applyBorder="1" applyAlignment="1">
      <alignment horizontal="left" vertical="center"/>
    </xf>
    <xf numFmtId="0" fontId="0" fillId="0" borderId="0" xfId="0" applyFill="1" applyBorder="1"/>
    <xf numFmtId="0" fontId="0" fillId="0" borderId="0" xfId="0" applyFill="1"/>
    <xf numFmtId="0" fontId="7" fillId="0" borderId="3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12" fillId="0" borderId="1" xfId="0" applyFont="1" applyBorder="1"/>
    <xf numFmtId="0" fontId="12" fillId="0" borderId="1" xfId="0" applyFont="1" applyBorder="1" applyAlignment="1">
      <alignment wrapText="1"/>
    </xf>
    <xf numFmtId="0" fontId="12" fillId="0" borderId="4" xfId="0" applyFont="1" applyFill="1" applyBorder="1" applyAlignment="1">
      <alignment horizontal="left" vertical="center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/>
    <xf numFmtId="0" fontId="7" fillId="0" borderId="1" xfId="0" applyFont="1" applyBorder="1"/>
    <xf numFmtId="0" fontId="7" fillId="0" borderId="1" xfId="0" applyFont="1" applyBorder="1" applyAlignment="1">
      <alignment horizontal="left"/>
    </xf>
    <xf numFmtId="0" fontId="7" fillId="0" borderId="1" xfId="0" applyFont="1" applyFill="1" applyBorder="1"/>
    <xf numFmtId="0" fontId="5" fillId="0" borderId="0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wrapText="1"/>
    </xf>
    <xf numFmtId="0" fontId="11" fillId="0" borderId="1" xfId="0" applyFont="1" applyBorder="1"/>
    <xf numFmtId="0" fontId="11" fillId="0" borderId="2" xfId="0" applyFont="1" applyBorder="1"/>
    <xf numFmtId="0" fontId="18" fillId="3" borderId="5" xfId="0" applyFont="1" applyFill="1" applyBorder="1"/>
    <xf numFmtId="0" fontId="19" fillId="3" borderId="1" xfId="0" applyFont="1" applyFill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419100</xdr:colOff>
      <xdr:row>2</xdr:row>
      <xdr:rowOff>66675</xdr:rowOff>
    </xdr:from>
    <xdr:to>
      <xdr:col>12</xdr:col>
      <xdr:colOff>428625</xdr:colOff>
      <xdr:row>4</xdr:row>
      <xdr:rowOff>9525</xdr:rowOff>
    </xdr:to>
    <xdr:pic>
      <xdr:nvPicPr>
        <xdr:cNvPr id="1025" name="Picture 1" descr="Wymagana przepustowość zaworu bezpieczeństwa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86300" y="447675"/>
          <a:ext cx="3057525" cy="342900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428624</xdr:colOff>
      <xdr:row>5</xdr:row>
      <xdr:rowOff>76199</xdr:rowOff>
    </xdr:from>
    <xdr:to>
      <xdr:col>12</xdr:col>
      <xdr:colOff>1140353</xdr:colOff>
      <xdr:row>7</xdr:row>
      <xdr:rowOff>142874</xdr:rowOff>
    </xdr:to>
    <xdr:pic>
      <xdr:nvPicPr>
        <xdr:cNvPr id="1026" name="Picture 2" descr="dla instalacji c.w.u.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695824" y="1057274"/>
          <a:ext cx="3759729" cy="466725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504825</xdr:colOff>
      <xdr:row>10</xdr:row>
      <xdr:rowOff>47625</xdr:rowOff>
    </xdr:from>
    <xdr:to>
      <xdr:col>11</xdr:col>
      <xdr:colOff>381000</xdr:colOff>
      <xdr:row>13</xdr:row>
      <xdr:rowOff>76200</xdr:rowOff>
    </xdr:to>
    <xdr:pic>
      <xdr:nvPicPr>
        <xdr:cNvPr id="1027" name="Picture 3" descr=" Wymagana średnica gniazda zaworu bezpieczeństwa dla instalacji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772025" y="2019300"/>
          <a:ext cx="2314575" cy="6286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323850</xdr:colOff>
      <xdr:row>48</xdr:row>
      <xdr:rowOff>19050</xdr:rowOff>
    </xdr:from>
    <xdr:to>
      <xdr:col>20</xdr:col>
      <xdr:colOff>314325</xdr:colOff>
      <xdr:row>51</xdr:row>
      <xdr:rowOff>142875</xdr:rowOff>
    </xdr:to>
    <xdr:pic>
      <xdr:nvPicPr>
        <xdr:cNvPr id="1028" name="Picture 4" descr="dla instalacji c.w.u.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877425" y="9534525"/>
          <a:ext cx="3648075" cy="6953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19050</xdr:colOff>
      <xdr:row>20</xdr:row>
      <xdr:rowOff>161925</xdr:rowOff>
    </xdr:from>
    <xdr:to>
      <xdr:col>3</xdr:col>
      <xdr:colOff>466725</xdr:colOff>
      <xdr:row>24</xdr:row>
      <xdr:rowOff>114300</xdr:rowOff>
    </xdr:to>
    <xdr:pic>
      <xdr:nvPicPr>
        <xdr:cNvPr id="1029" name="Picture 5" descr=" Wymagana ilość zaworów, dla zabezpieczenia instalacji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238250" y="4124325"/>
          <a:ext cx="1057275" cy="7143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L121"/>
  <sheetViews>
    <sheetView zoomScale="85" zoomScaleNormal="85" workbookViewId="0">
      <selection activeCell="J13" sqref="J13"/>
    </sheetView>
  </sheetViews>
  <sheetFormatPr defaultRowHeight="15"/>
  <cols>
    <col min="2" max="2" width="59.5703125" customWidth="1"/>
    <col min="4" max="4" width="9.5703125" customWidth="1"/>
    <col min="5" max="5" width="10.7109375" customWidth="1"/>
    <col min="6" max="6" width="74.140625" customWidth="1"/>
    <col min="7" max="7" width="10.7109375" customWidth="1"/>
    <col min="8" max="9" width="15.42578125" customWidth="1"/>
    <col min="10" max="10" width="23" customWidth="1"/>
    <col min="11" max="11" width="12.85546875" customWidth="1"/>
  </cols>
  <sheetData>
    <row r="2" spans="1:11" ht="30">
      <c r="A2" s="10" t="s">
        <v>6</v>
      </c>
      <c r="B2" s="10" t="s">
        <v>0</v>
      </c>
      <c r="C2" s="10" t="s">
        <v>39</v>
      </c>
      <c r="D2" s="10" t="s">
        <v>40</v>
      </c>
      <c r="E2" s="10" t="s">
        <v>2</v>
      </c>
      <c r="F2" s="10" t="s">
        <v>5</v>
      </c>
      <c r="G2" s="8"/>
      <c r="H2" s="3" t="s">
        <v>3</v>
      </c>
      <c r="I2" s="3" t="s">
        <v>28</v>
      </c>
      <c r="J2" s="4" t="s">
        <v>5</v>
      </c>
      <c r="K2" s="4" t="s">
        <v>35</v>
      </c>
    </row>
    <row r="3" spans="1:11" ht="75">
      <c r="A3" s="10">
        <v>1</v>
      </c>
      <c r="B3" s="11" t="s">
        <v>14</v>
      </c>
      <c r="C3" s="10">
        <v>1</v>
      </c>
      <c r="D3" s="10" t="s">
        <v>41</v>
      </c>
      <c r="E3" s="10" t="s">
        <v>4</v>
      </c>
      <c r="F3" s="10"/>
      <c r="G3" s="8"/>
      <c r="H3" s="2">
        <v>1.73</v>
      </c>
      <c r="I3" s="2"/>
      <c r="J3" s="5" t="s">
        <v>45</v>
      </c>
      <c r="K3" s="2" t="s">
        <v>36</v>
      </c>
    </row>
    <row r="4" spans="1:11" ht="45">
      <c r="A4" s="10">
        <v>2</v>
      </c>
      <c r="B4" s="11" t="s">
        <v>15</v>
      </c>
      <c r="C4" s="10" t="s">
        <v>9</v>
      </c>
      <c r="D4" s="10" t="s">
        <v>41</v>
      </c>
      <c r="E4" s="10" t="s">
        <v>9</v>
      </c>
      <c r="F4" s="11" t="s">
        <v>20</v>
      </c>
      <c r="G4" s="8"/>
      <c r="H4" s="2" t="s">
        <v>9</v>
      </c>
      <c r="I4" s="2" t="s">
        <v>9</v>
      </c>
      <c r="J4" s="3" t="s">
        <v>20</v>
      </c>
      <c r="K4" s="4" t="s">
        <v>36</v>
      </c>
    </row>
    <row r="5" spans="1:11" ht="30">
      <c r="A5" s="10">
        <v>3</v>
      </c>
      <c r="B5" s="12" t="s">
        <v>44</v>
      </c>
      <c r="C5" s="10">
        <v>1</v>
      </c>
      <c r="D5" s="10" t="s">
        <v>41</v>
      </c>
      <c r="E5" s="10" t="s">
        <v>4</v>
      </c>
      <c r="F5" s="10"/>
      <c r="G5" s="8"/>
      <c r="H5" s="2"/>
      <c r="I5" s="2"/>
      <c r="J5" s="3"/>
      <c r="K5" s="2"/>
    </row>
    <row r="6" spans="1:11">
      <c r="A6" s="10">
        <v>4</v>
      </c>
      <c r="B6" s="11" t="s">
        <v>7</v>
      </c>
      <c r="C6" s="10">
        <v>1</v>
      </c>
      <c r="D6" s="10" t="s">
        <v>41</v>
      </c>
      <c r="E6" s="10" t="s">
        <v>8</v>
      </c>
      <c r="F6" s="10"/>
      <c r="G6" s="8"/>
      <c r="H6" s="2" t="s">
        <v>9</v>
      </c>
      <c r="I6" s="2"/>
      <c r="J6" s="3" t="s">
        <v>9</v>
      </c>
      <c r="K6" s="2"/>
    </row>
    <row r="7" spans="1:11">
      <c r="A7" s="10">
        <v>5</v>
      </c>
      <c r="B7" s="11" t="s">
        <v>13</v>
      </c>
      <c r="C7" s="10">
        <v>1</v>
      </c>
      <c r="D7" s="10" t="s">
        <v>41</v>
      </c>
      <c r="E7" s="10" t="s">
        <v>12</v>
      </c>
      <c r="F7" s="10"/>
      <c r="G7" s="8"/>
      <c r="H7" s="2" t="s">
        <v>9</v>
      </c>
      <c r="I7" s="2"/>
      <c r="J7" s="3" t="s">
        <v>9</v>
      </c>
      <c r="K7" s="2"/>
    </row>
    <row r="8" spans="1:11" ht="28.5">
      <c r="A8" s="10">
        <v>6</v>
      </c>
      <c r="B8" s="13" t="s">
        <v>10</v>
      </c>
      <c r="C8" s="10">
        <v>1</v>
      </c>
      <c r="D8" s="10" t="s">
        <v>41</v>
      </c>
      <c r="E8" s="10" t="s">
        <v>11</v>
      </c>
      <c r="F8" s="10"/>
      <c r="G8" s="8"/>
      <c r="H8" s="2" t="s">
        <v>9</v>
      </c>
      <c r="I8" s="2"/>
      <c r="J8" s="3" t="s">
        <v>9</v>
      </c>
      <c r="K8" s="2"/>
    </row>
    <row r="9" spans="1:11" ht="30">
      <c r="A9" s="10">
        <v>7</v>
      </c>
      <c r="B9" s="14" t="s">
        <v>16</v>
      </c>
      <c r="C9" s="10"/>
      <c r="D9" s="10" t="s">
        <v>41</v>
      </c>
      <c r="E9" s="10"/>
      <c r="F9" s="11"/>
      <c r="G9" s="8"/>
      <c r="H9" s="2"/>
      <c r="I9" s="2"/>
      <c r="J9" s="3" t="s">
        <v>18</v>
      </c>
      <c r="K9" s="2"/>
    </row>
    <row r="10" spans="1:11" ht="30">
      <c r="A10" s="10">
        <v>8</v>
      </c>
      <c r="B10" s="14" t="s">
        <v>17</v>
      </c>
      <c r="C10" s="10"/>
      <c r="D10" s="10" t="s">
        <v>41</v>
      </c>
      <c r="E10" s="10"/>
      <c r="F10" s="11"/>
      <c r="G10" s="8"/>
      <c r="H10" s="2"/>
      <c r="I10" s="2"/>
      <c r="J10" s="3" t="s">
        <v>18</v>
      </c>
      <c r="K10" s="2"/>
    </row>
    <row r="11" spans="1:11" ht="75">
      <c r="A11" s="10">
        <v>9</v>
      </c>
      <c r="B11" s="11" t="s">
        <v>19</v>
      </c>
      <c r="C11" s="10" t="s">
        <v>9</v>
      </c>
      <c r="D11" s="10" t="s">
        <v>41</v>
      </c>
      <c r="E11" s="10" t="s">
        <v>9</v>
      </c>
      <c r="F11" s="11" t="s">
        <v>20</v>
      </c>
      <c r="G11" s="8"/>
      <c r="H11" s="2" t="s">
        <v>9</v>
      </c>
      <c r="I11" s="2" t="s">
        <v>9</v>
      </c>
      <c r="J11" s="3" t="s">
        <v>21</v>
      </c>
      <c r="K11" s="2"/>
    </row>
    <row r="12" spans="1:11" ht="90">
      <c r="A12" s="10">
        <v>10</v>
      </c>
      <c r="B12" s="11" t="s">
        <v>31</v>
      </c>
      <c r="C12" s="10" t="s">
        <v>9</v>
      </c>
      <c r="D12" s="10" t="s">
        <v>41</v>
      </c>
      <c r="E12" s="10" t="s">
        <v>9</v>
      </c>
      <c r="F12" s="11" t="s">
        <v>20</v>
      </c>
      <c r="G12" s="8"/>
      <c r="H12" s="2" t="s">
        <v>9</v>
      </c>
      <c r="I12" s="2" t="s">
        <v>9</v>
      </c>
      <c r="J12" s="3" t="s">
        <v>32</v>
      </c>
      <c r="K12" s="2"/>
    </row>
    <row r="13" spans="1:11" ht="90">
      <c r="A13" s="10">
        <v>11</v>
      </c>
      <c r="B13" s="10" t="s">
        <v>26</v>
      </c>
      <c r="C13" s="10" t="s">
        <v>9</v>
      </c>
      <c r="D13" s="10" t="s">
        <v>41</v>
      </c>
      <c r="E13" s="10" t="s">
        <v>9</v>
      </c>
      <c r="F13" s="11" t="s">
        <v>20</v>
      </c>
      <c r="G13" s="8"/>
      <c r="H13" s="3" t="s">
        <v>27</v>
      </c>
      <c r="I13" s="3" t="s">
        <v>29</v>
      </c>
      <c r="J13" s="3" t="s">
        <v>20</v>
      </c>
      <c r="K13" s="6" t="s">
        <v>37</v>
      </c>
    </row>
    <row r="14" spans="1:11" ht="45">
      <c r="A14" s="10">
        <v>12</v>
      </c>
      <c r="B14" s="31" t="s">
        <v>22</v>
      </c>
      <c r="C14" s="10" t="s">
        <v>9</v>
      </c>
      <c r="D14" s="10" t="s">
        <v>41</v>
      </c>
      <c r="E14" s="10" t="s">
        <v>9</v>
      </c>
      <c r="F14" s="11" t="s">
        <v>20</v>
      </c>
      <c r="G14" s="8"/>
      <c r="H14" s="2" t="s">
        <v>9</v>
      </c>
      <c r="I14" s="2"/>
      <c r="J14" s="3" t="s">
        <v>20</v>
      </c>
      <c r="K14" s="2"/>
    </row>
    <row r="15" spans="1:11" ht="45">
      <c r="A15" s="10">
        <v>13</v>
      </c>
      <c r="B15" s="31" t="s">
        <v>23</v>
      </c>
      <c r="C15" s="10" t="s">
        <v>9</v>
      </c>
      <c r="D15" s="10" t="s">
        <v>41</v>
      </c>
      <c r="E15" s="10" t="s">
        <v>9</v>
      </c>
      <c r="F15" s="11"/>
      <c r="G15" s="8"/>
      <c r="H15" s="2" t="s">
        <v>9</v>
      </c>
      <c r="I15" s="2"/>
      <c r="J15" s="3" t="s">
        <v>20</v>
      </c>
      <c r="K15" s="2"/>
    </row>
    <row r="16" spans="1:11">
      <c r="A16" s="10">
        <v>14</v>
      </c>
      <c r="B16" s="15" t="s">
        <v>24</v>
      </c>
      <c r="C16" s="10"/>
      <c r="D16" s="10"/>
      <c r="E16" s="16"/>
      <c r="F16" s="10" t="s">
        <v>49</v>
      </c>
      <c r="G16" s="8"/>
      <c r="H16" s="2" t="s">
        <v>9</v>
      </c>
      <c r="I16" s="2" t="s">
        <v>30</v>
      </c>
      <c r="J16" s="3" t="s">
        <v>9</v>
      </c>
      <c r="K16" s="4" t="s">
        <v>36</v>
      </c>
    </row>
    <row r="17" spans="1:12">
      <c r="A17" s="10">
        <v>15</v>
      </c>
      <c r="B17" s="10" t="s">
        <v>25</v>
      </c>
      <c r="C17" s="10"/>
      <c r="D17" s="10"/>
      <c r="E17" s="16"/>
      <c r="F17" s="10" t="s">
        <v>49</v>
      </c>
      <c r="G17" s="8"/>
      <c r="H17" s="2" t="s">
        <v>9</v>
      </c>
      <c r="I17" s="2" t="s">
        <v>9</v>
      </c>
      <c r="J17" s="3" t="s">
        <v>9</v>
      </c>
      <c r="K17" s="2"/>
    </row>
    <row r="18" spans="1:12" ht="45">
      <c r="A18" s="10">
        <v>16</v>
      </c>
      <c r="B18" s="11" t="s">
        <v>33</v>
      </c>
      <c r="C18" s="10" t="s">
        <v>9</v>
      </c>
      <c r="D18" s="10" t="s">
        <v>41</v>
      </c>
      <c r="E18" s="10" t="s">
        <v>4</v>
      </c>
      <c r="F18" s="11" t="s">
        <v>20</v>
      </c>
      <c r="G18" s="8"/>
      <c r="H18" s="2" t="s">
        <v>9</v>
      </c>
      <c r="I18" s="2" t="s">
        <v>9</v>
      </c>
      <c r="J18" s="3" t="s">
        <v>20</v>
      </c>
      <c r="K18" s="2"/>
    </row>
    <row r="19" spans="1:12">
      <c r="A19" s="10">
        <v>17</v>
      </c>
      <c r="B19" s="17" t="s">
        <v>34</v>
      </c>
      <c r="C19" s="10">
        <v>2</v>
      </c>
      <c r="D19" s="10" t="s">
        <v>41</v>
      </c>
      <c r="E19" s="10"/>
      <c r="F19" s="10"/>
      <c r="G19" s="8"/>
      <c r="H19" s="2"/>
      <c r="I19" s="2"/>
      <c r="J19" s="3"/>
      <c r="K19" s="2"/>
    </row>
    <row r="20" spans="1:12">
      <c r="A20" s="10">
        <v>18</v>
      </c>
      <c r="B20" s="10" t="s">
        <v>42</v>
      </c>
      <c r="C20" s="10" t="s">
        <v>9</v>
      </c>
      <c r="D20" s="10" t="s">
        <v>41</v>
      </c>
      <c r="E20" s="10" t="s">
        <v>9</v>
      </c>
      <c r="F20" s="11" t="s">
        <v>43</v>
      </c>
      <c r="G20" s="8"/>
      <c r="H20" s="2"/>
      <c r="I20" s="2"/>
      <c r="J20" s="3"/>
      <c r="K20" s="2"/>
    </row>
    <row r="21" spans="1:12">
      <c r="A21" s="10">
        <v>19</v>
      </c>
      <c r="B21" s="10" t="s">
        <v>46</v>
      </c>
      <c r="C21" s="10"/>
      <c r="D21" s="10"/>
      <c r="E21" s="10"/>
      <c r="F21" s="10"/>
      <c r="G21" s="8"/>
      <c r="H21" s="2"/>
      <c r="I21" s="2"/>
      <c r="J21" s="3"/>
      <c r="K21" s="2"/>
    </row>
    <row r="22" spans="1:12">
      <c r="A22" s="10">
        <v>20</v>
      </c>
      <c r="B22" s="10" t="s">
        <v>47</v>
      </c>
      <c r="C22" s="10"/>
      <c r="D22" s="10"/>
      <c r="E22" s="10"/>
      <c r="F22" s="10"/>
      <c r="G22" s="8"/>
      <c r="H22" s="2"/>
      <c r="I22" s="2"/>
      <c r="J22" s="3"/>
      <c r="K22" s="2"/>
    </row>
    <row r="23" spans="1:12">
      <c r="A23" s="10">
        <v>21</v>
      </c>
      <c r="B23" s="10" t="s">
        <v>48</v>
      </c>
      <c r="C23" s="10"/>
      <c r="D23" s="10"/>
      <c r="E23" s="10"/>
      <c r="F23" s="10"/>
      <c r="G23" s="8"/>
      <c r="H23" s="2"/>
      <c r="I23" s="2"/>
      <c r="J23" s="3"/>
      <c r="K23" s="2"/>
    </row>
    <row r="24" spans="1:12">
      <c r="A24" s="10">
        <v>22</v>
      </c>
      <c r="B24" s="10"/>
      <c r="C24" s="10"/>
      <c r="D24" s="10"/>
      <c r="E24" s="10"/>
      <c r="F24" s="10"/>
      <c r="G24" s="8"/>
      <c r="H24" s="2"/>
      <c r="I24" s="2"/>
      <c r="J24" s="3"/>
      <c r="K24" s="2"/>
    </row>
    <row r="25" spans="1:12">
      <c r="A25" s="10">
        <v>23</v>
      </c>
      <c r="B25" s="10"/>
      <c r="C25" s="10"/>
      <c r="D25" s="10"/>
      <c r="E25" s="10"/>
      <c r="F25" s="10"/>
      <c r="G25" s="8"/>
      <c r="H25" s="2"/>
      <c r="I25" s="7"/>
      <c r="J25" s="7"/>
      <c r="K25" s="7"/>
    </row>
    <row r="26" spans="1:12">
      <c r="A26" s="10">
        <v>24</v>
      </c>
      <c r="B26" s="10"/>
      <c r="C26" s="10"/>
      <c r="D26" s="10"/>
      <c r="E26" s="10"/>
      <c r="F26" s="10"/>
      <c r="G26" s="8"/>
      <c r="H26" s="2"/>
      <c r="I26" s="2"/>
      <c r="J26" s="2"/>
      <c r="K26" s="2"/>
      <c r="L26" s="1"/>
    </row>
    <row r="27" spans="1:12">
      <c r="A27" s="10">
        <v>25</v>
      </c>
      <c r="B27" s="10"/>
      <c r="C27" s="10"/>
      <c r="D27" s="10"/>
      <c r="E27" s="10"/>
      <c r="F27" s="10"/>
      <c r="G27" s="8"/>
      <c r="H27" s="2"/>
      <c r="I27" s="2"/>
      <c r="J27" s="2"/>
      <c r="K27" s="2"/>
      <c r="L27" s="1"/>
    </row>
    <row r="28" spans="1:12">
      <c r="A28" s="8"/>
      <c r="B28" s="8"/>
      <c r="C28" s="9"/>
      <c r="D28" s="9"/>
      <c r="E28" s="9"/>
      <c r="F28" s="9"/>
      <c r="G28" s="8"/>
      <c r="H28" s="9"/>
      <c r="I28" s="9"/>
      <c r="J28" s="9"/>
      <c r="K28" s="9"/>
    </row>
    <row r="29" spans="1:12">
      <c r="A29" s="74" t="s">
        <v>38</v>
      </c>
      <c r="B29" s="74"/>
      <c r="C29" s="74"/>
      <c r="D29" s="74"/>
      <c r="E29" s="74"/>
      <c r="F29" s="74"/>
      <c r="G29" s="74"/>
      <c r="H29" s="74"/>
      <c r="I29" s="74"/>
      <c r="J29" s="74"/>
      <c r="K29" s="74"/>
    </row>
    <row r="30" spans="1:12" ht="30">
      <c r="A30" s="2" t="s">
        <v>6</v>
      </c>
      <c r="B30" s="2" t="s">
        <v>0</v>
      </c>
      <c r="C30" s="2" t="s">
        <v>1</v>
      </c>
      <c r="D30" s="2"/>
      <c r="E30" s="2" t="s">
        <v>2</v>
      </c>
      <c r="F30" s="2"/>
      <c r="G30" s="2"/>
      <c r="H30" s="3" t="s">
        <v>3</v>
      </c>
      <c r="I30" s="3" t="s">
        <v>28</v>
      </c>
      <c r="J30" s="4" t="s">
        <v>5</v>
      </c>
      <c r="K30" s="4" t="s">
        <v>35</v>
      </c>
    </row>
    <row r="31" spans="1:12">
      <c r="A31" s="8"/>
      <c r="B31" s="8"/>
      <c r="C31" s="9"/>
      <c r="D31" s="9"/>
      <c r="E31" s="9"/>
      <c r="F31" s="9"/>
      <c r="G31" s="9"/>
      <c r="H31" s="9"/>
      <c r="I31" s="9"/>
      <c r="J31" s="9"/>
      <c r="K31" s="9"/>
    </row>
    <row r="32" spans="1:12">
      <c r="A32" s="8"/>
      <c r="B32" s="8"/>
      <c r="C32" s="9"/>
      <c r="D32" s="9"/>
      <c r="E32" s="9"/>
      <c r="F32" s="9"/>
      <c r="G32" s="9"/>
      <c r="H32" s="9"/>
      <c r="I32" s="9"/>
      <c r="J32" s="9"/>
      <c r="K32" s="9"/>
    </row>
    <row r="33" spans="1:11">
      <c r="A33" s="8"/>
      <c r="B33" s="8"/>
      <c r="C33" s="9"/>
      <c r="D33" s="9"/>
      <c r="E33" s="9"/>
      <c r="F33" s="9"/>
      <c r="G33" s="9"/>
      <c r="H33" s="9"/>
      <c r="I33" s="9"/>
      <c r="J33" s="9"/>
      <c r="K33" s="9"/>
    </row>
    <row r="34" spans="1:11">
      <c r="A34" s="8"/>
      <c r="B34" s="8"/>
      <c r="C34" s="9"/>
      <c r="D34" s="9"/>
      <c r="E34" s="9"/>
      <c r="F34" s="9"/>
      <c r="G34" s="9"/>
      <c r="H34" s="9"/>
      <c r="I34" s="9"/>
      <c r="J34" s="9"/>
      <c r="K34" s="9"/>
    </row>
    <row r="35" spans="1:11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</row>
    <row r="36" spans="1:1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</row>
    <row r="37" spans="1:1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</row>
    <row r="38" spans="1:1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</row>
    <row r="39" spans="1:1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</row>
    <row r="40" spans="1:1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</row>
    <row r="41" spans="1:1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</row>
    <row r="42" spans="1:1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</row>
    <row r="43" spans="1:1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</row>
    <row r="44" spans="1:1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</row>
    <row r="45" spans="1:1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</row>
    <row r="46" spans="1:1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</row>
    <row r="47" spans="1:1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</row>
    <row r="48" spans="1:1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</row>
    <row r="49" spans="1:1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</row>
    <row r="50" spans="1:1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</row>
    <row r="51" spans="1:1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</row>
    <row r="52" spans="1:1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</row>
    <row r="53" spans="1:1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</row>
    <row r="54" spans="1:1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</row>
    <row r="55" spans="1:11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</row>
    <row r="56" spans="1:11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</row>
    <row r="57" spans="1:11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</row>
    <row r="58" spans="1:11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</row>
    <row r="59" spans="1:11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</row>
    <row r="60" spans="1:11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</row>
    <row r="61" spans="1:11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</row>
    <row r="62" spans="1:11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</row>
    <row r="63" spans="1:11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</row>
    <row r="64" spans="1:11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</row>
    <row r="65" spans="1:11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</row>
    <row r="66" spans="1:11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</row>
    <row r="67" spans="1:11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</row>
    <row r="68" spans="1:11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</row>
    <row r="69" spans="1:11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</row>
    <row r="70" spans="1:11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</row>
    <row r="71" spans="1:11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</row>
    <row r="72" spans="1:11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</row>
    <row r="73" spans="1:11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</row>
    <row r="74" spans="1:1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</row>
    <row r="75" spans="1:1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</row>
    <row r="76" spans="1:1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</row>
    <row r="77" spans="1:1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</row>
    <row r="78" spans="1:1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</row>
    <row r="79" spans="1:1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</row>
    <row r="80" spans="1:1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</row>
    <row r="81" spans="1:11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</row>
    <row r="82" spans="1:11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</row>
    <row r="83" spans="1:11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</row>
    <row r="84" spans="1:11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</row>
    <row r="85" spans="1:11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</row>
    <row r="86" spans="1:11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</row>
    <row r="87" spans="1:11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</row>
    <row r="88" spans="1:11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</row>
    <row r="89" spans="1:11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</row>
    <row r="90" spans="1:11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</row>
    <row r="91" spans="1:11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</row>
    <row r="92" spans="1:11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</row>
    <row r="93" spans="1:11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</row>
    <row r="94" spans="1:11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</row>
    <row r="95" spans="1:1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</row>
    <row r="96" spans="1:1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</row>
    <row r="97" spans="1:1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</row>
    <row r="98" spans="1:1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</row>
    <row r="99" spans="1:11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</row>
    <row r="100" spans="1:11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</row>
    <row r="101" spans="1:11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</row>
    <row r="102" spans="1:11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</row>
    <row r="103" spans="1:11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</row>
    <row r="104" spans="1:1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</row>
    <row r="105" spans="1:1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</row>
    <row r="106" spans="1:1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</row>
    <row r="107" spans="1:11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</row>
    <row r="108" spans="1:11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</row>
    <row r="109" spans="1:11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</row>
    <row r="110" spans="1:11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</row>
    <row r="111" spans="1:11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</row>
    <row r="112" spans="1:11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</row>
    <row r="113" spans="1:11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</row>
    <row r="114" spans="1:11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</row>
    <row r="115" spans="1:11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</row>
    <row r="116" spans="1:11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</row>
    <row r="117" spans="1:11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</row>
    <row r="118" spans="1:11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</row>
    <row r="119" spans="1:11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</row>
    <row r="120" spans="1:11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</row>
    <row r="121" spans="1:1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</row>
  </sheetData>
  <mergeCells count="1">
    <mergeCell ref="A29:K2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2:O94"/>
  <sheetViews>
    <sheetView zoomScaleNormal="100" workbookViewId="0"/>
  </sheetViews>
  <sheetFormatPr defaultRowHeight="15"/>
  <cols>
    <col min="3" max="3" width="4.7109375" customWidth="1"/>
    <col min="4" max="4" width="37" customWidth="1"/>
    <col min="5" max="5" width="33.42578125" customWidth="1"/>
    <col min="6" max="6" width="5.140625" customWidth="1"/>
    <col min="7" max="7" width="12" customWidth="1"/>
    <col min="8" max="8" width="16.7109375" customWidth="1"/>
    <col min="9" max="9" width="28.140625" customWidth="1"/>
    <col min="12" max="12" width="27.140625" customWidth="1"/>
  </cols>
  <sheetData>
    <row r="2" spans="3:12">
      <c r="D2" s="22"/>
      <c r="E2" s="22"/>
      <c r="F2" s="22"/>
      <c r="G2" s="22"/>
      <c r="H2" s="22"/>
      <c r="I2" s="22"/>
    </row>
    <row r="3" spans="3:12">
      <c r="C3" s="75" t="s">
        <v>60</v>
      </c>
      <c r="D3" s="75"/>
      <c r="E3" s="37"/>
      <c r="F3" s="37"/>
      <c r="G3" s="37"/>
      <c r="H3" s="38"/>
      <c r="I3" s="38"/>
    </row>
    <row r="4" spans="3:12">
      <c r="C4" s="29" t="s">
        <v>6</v>
      </c>
      <c r="D4" s="29" t="s">
        <v>52</v>
      </c>
      <c r="E4" s="29" t="s">
        <v>57</v>
      </c>
      <c r="F4" s="29" t="s">
        <v>51</v>
      </c>
      <c r="G4" s="29" t="s">
        <v>50</v>
      </c>
      <c r="H4" s="29" t="s">
        <v>91</v>
      </c>
      <c r="I4" s="33" t="s">
        <v>151</v>
      </c>
      <c r="K4" s="19"/>
    </row>
    <row r="5" spans="3:12">
      <c r="C5" s="29">
        <v>1</v>
      </c>
      <c r="D5" s="29" t="s">
        <v>55</v>
      </c>
      <c r="E5" s="29" t="s">
        <v>61</v>
      </c>
      <c r="F5" s="29">
        <v>1</v>
      </c>
      <c r="G5" s="29" t="s">
        <v>53</v>
      </c>
      <c r="H5" s="39" t="s">
        <v>4</v>
      </c>
      <c r="I5" s="18"/>
      <c r="K5" s="57"/>
      <c r="L5" s="58"/>
    </row>
    <row r="6" spans="3:12">
      <c r="C6" s="29">
        <v>2</v>
      </c>
      <c r="D6" s="29" t="s">
        <v>59</v>
      </c>
      <c r="E6" s="29" t="s">
        <v>58</v>
      </c>
      <c r="F6" s="29">
        <v>1</v>
      </c>
      <c r="G6" s="29" t="s">
        <v>53</v>
      </c>
      <c r="H6" s="18"/>
      <c r="I6" s="18"/>
      <c r="K6" s="57"/>
      <c r="L6" s="58"/>
    </row>
    <row r="7" spans="3:12">
      <c r="C7" s="29">
        <v>3</v>
      </c>
      <c r="D7" s="29" t="s">
        <v>139</v>
      </c>
      <c r="E7" s="29" t="s">
        <v>140</v>
      </c>
      <c r="F7" s="29">
        <v>1</v>
      </c>
      <c r="G7" s="29" t="s">
        <v>53</v>
      </c>
      <c r="H7" s="18"/>
      <c r="I7" s="18"/>
      <c r="K7" s="57"/>
      <c r="L7" s="58"/>
    </row>
    <row r="8" spans="3:12" ht="25.5">
      <c r="C8" s="29">
        <v>4</v>
      </c>
      <c r="D8" s="29" t="s">
        <v>56</v>
      </c>
      <c r="E8" s="29" t="s">
        <v>170</v>
      </c>
      <c r="F8" s="29">
        <v>1</v>
      </c>
      <c r="G8" s="29" t="s">
        <v>53</v>
      </c>
      <c r="H8" s="18" t="s">
        <v>171</v>
      </c>
      <c r="I8" s="18"/>
      <c r="K8" s="57"/>
      <c r="L8" s="58"/>
    </row>
    <row r="9" spans="3:12">
      <c r="C9" s="29">
        <v>5</v>
      </c>
      <c r="D9" s="29" t="s">
        <v>54</v>
      </c>
      <c r="E9" s="29" t="s">
        <v>130</v>
      </c>
      <c r="F9" s="29">
        <v>3</v>
      </c>
      <c r="G9" s="29" t="s">
        <v>53</v>
      </c>
      <c r="H9" s="18"/>
      <c r="I9" s="18"/>
      <c r="K9" s="57"/>
      <c r="L9" s="58"/>
    </row>
    <row r="10" spans="3:12" ht="25.5">
      <c r="C10" s="29">
        <v>6</v>
      </c>
      <c r="D10" s="33" t="s">
        <v>62</v>
      </c>
      <c r="E10" s="29" t="s">
        <v>102</v>
      </c>
      <c r="F10" s="33">
        <v>1</v>
      </c>
      <c r="G10" s="33" t="s">
        <v>53</v>
      </c>
      <c r="H10" s="39"/>
      <c r="I10" s="18"/>
      <c r="K10" s="57"/>
      <c r="L10" s="58"/>
    </row>
    <row r="11" spans="3:12">
      <c r="C11" s="29">
        <v>7</v>
      </c>
      <c r="D11" s="33" t="s">
        <v>105</v>
      </c>
      <c r="E11" s="29" t="s">
        <v>108</v>
      </c>
      <c r="F11" s="33">
        <v>4</v>
      </c>
      <c r="G11" s="33" t="s">
        <v>53</v>
      </c>
      <c r="H11" s="18"/>
      <c r="I11" s="18"/>
      <c r="K11" s="57"/>
      <c r="L11" s="58"/>
    </row>
    <row r="12" spans="3:12">
      <c r="C12" s="29">
        <v>8</v>
      </c>
      <c r="D12" s="29" t="s">
        <v>107</v>
      </c>
      <c r="E12" s="29" t="s">
        <v>108</v>
      </c>
      <c r="F12" s="29">
        <v>1</v>
      </c>
      <c r="G12" s="29" t="s">
        <v>53</v>
      </c>
      <c r="H12" s="18"/>
      <c r="I12" s="18"/>
      <c r="K12" s="57"/>
      <c r="L12" s="58"/>
    </row>
    <row r="13" spans="3:12">
      <c r="C13" s="29">
        <v>9</v>
      </c>
      <c r="D13" s="29" t="s">
        <v>146</v>
      </c>
      <c r="E13" s="29" t="s">
        <v>108</v>
      </c>
      <c r="F13" s="29">
        <v>1</v>
      </c>
      <c r="G13" s="29" t="s">
        <v>53</v>
      </c>
      <c r="H13" s="18"/>
      <c r="I13" s="18"/>
      <c r="K13" s="57"/>
      <c r="L13" s="58"/>
    </row>
    <row r="14" spans="3:12">
      <c r="C14" s="29">
        <v>10</v>
      </c>
      <c r="D14" s="29" t="s">
        <v>105</v>
      </c>
      <c r="E14" s="29" t="s">
        <v>109</v>
      </c>
      <c r="F14" s="29">
        <v>5</v>
      </c>
      <c r="G14" s="29" t="s">
        <v>53</v>
      </c>
      <c r="H14" s="18"/>
      <c r="I14" s="18"/>
      <c r="K14" s="58"/>
      <c r="L14" s="58"/>
    </row>
    <row r="15" spans="3:12">
      <c r="C15" s="29">
        <v>11</v>
      </c>
      <c r="D15" s="29" t="s">
        <v>107</v>
      </c>
      <c r="E15" s="29" t="s">
        <v>109</v>
      </c>
      <c r="F15" s="29">
        <v>1</v>
      </c>
      <c r="G15" s="29" t="s">
        <v>53</v>
      </c>
      <c r="H15" s="18"/>
      <c r="I15" s="18"/>
    </row>
    <row r="16" spans="3:12">
      <c r="C16" s="59"/>
      <c r="D16" s="59"/>
      <c r="E16" s="60"/>
      <c r="F16" s="60"/>
      <c r="G16" s="60"/>
      <c r="H16" s="38"/>
      <c r="I16" s="38"/>
    </row>
    <row r="17" spans="3:11" ht="18.75" customHeight="1">
      <c r="C17" s="77" t="s">
        <v>142</v>
      </c>
      <c r="D17" s="77"/>
      <c r="E17" s="37"/>
      <c r="F17" s="37"/>
      <c r="G17" s="37"/>
      <c r="H17" s="37"/>
      <c r="I17" s="37"/>
    </row>
    <row r="18" spans="3:11">
      <c r="C18" s="29" t="s">
        <v>6</v>
      </c>
      <c r="D18" s="29" t="s">
        <v>52</v>
      </c>
      <c r="E18" s="29" t="s">
        <v>57</v>
      </c>
      <c r="F18" s="29" t="s">
        <v>51</v>
      </c>
      <c r="G18" s="29" t="s">
        <v>50</v>
      </c>
      <c r="H18" s="29" t="s">
        <v>91</v>
      </c>
      <c r="I18" s="33" t="s">
        <v>151</v>
      </c>
    </row>
    <row r="19" spans="3:11">
      <c r="C19" s="25">
        <v>1</v>
      </c>
      <c r="D19" s="42" t="s">
        <v>117</v>
      </c>
      <c r="E19" s="43" t="s">
        <v>122</v>
      </c>
      <c r="F19" s="43">
        <v>8</v>
      </c>
      <c r="G19" s="43" t="s">
        <v>118</v>
      </c>
      <c r="H19" s="18"/>
      <c r="I19" s="18"/>
    </row>
    <row r="20" spans="3:11">
      <c r="C20" s="25">
        <v>2</v>
      </c>
      <c r="D20" s="42" t="s">
        <v>117</v>
      </c>
      <c r="E20" s="43" t="s">
        <v>106</v>
      </c>
      <c r="F20" s="43">
        <v>8</v>
      </c>
      <c r="G20" s="43" t="s">
        <v>118</v>
      </c>
      <c r="H20" s="18"/>
      <c r="I20" s="18"/>
    </row>
    <row r="21" spans="3:11">
      <c r="C21" s="25">
        <v>3</v>
      </c>
      <c r="D21" s="42" t="s">
        <v>117</v>
      </c>
      <c r="E21" s="43" t="s">
        <v>121</v>
      </c>
      <c r="F21" s="43">
        <v>10</v>
      </c>
      <c r="G21" s="43" t="s">
        <v>118</v>
      </c>
      <c r="H21" s="18"/>
      <c r="I21" s="18"/>
    </row>
    <row r="22" spans="3:11" ht="25.5">
      <c r="C22" s="25">
        <v>4</v>
      </c>
      <c r="D22" s="42" t="s">
        <v>123</v>
      </c>
      <c r="E22" s="43" t="s">
        <v>183</v>
      </c>
      <c r="F22" s="43">
        <v>8</v>
      </c>
      <c r="G22" s="43" t="s">
        <v>118</v>
      </c>
      <c r="H22" s="18"/>
      <c r="I22" s="18"/>
    </row>
    <row r="23" spans="3:11" ht="25.5">
      <c r="C23" s="25">
        <v>5</v>
      </c>
      <c r="D23" s="42" t="s">
        <v>119</v>
      </c>
      <c r="E23" s="43" t="s">
        <v>120</v>
      </c>
      <c r="F23" s="43">
        <v>8</v>
      </c>
      <c r="G23" s="43" t="s">
        <v>118</v>
      </c>
      <c r="H23" s="18"/>
      <c r="I23" s="18"/>
    </row>
    <row r="24" spans="3:11" ht="25.5">
      <c r="C24" s="25">
        <v>6</v>
      </c>
      <c r="D24" s="42" t="s">
        <v>124</v>
      </c>
      <c r="E24" s="43" t="s">
        <v>125</v>
      </c>
      <c r="F24" s="43">
        <v>10</v>
      </c>
      <c r="G24" s="43" t="s">
        <v>118</v>
      </c>
      <c r="H24" s="18"/>
      <c r="I24" s="18"/>
    </row>
    <row r="25" spans="3:11" ht="178.5">
      <c r="C25" s="50">
        <v>7</v>
      </c>
      <c r="D25" s="51" t="s">
        <v>147</v>
      </c>
      <c r="E25" s="51" t="s">
        <v>148</v>
      </c>
      <c r="F25" s="52">
        <v>1</v>
      </c>
      <c r="G25" s="51" t="s">
        <v>41</v>
      </c>
      <c r="H25" s="53" t="s">
        <v>4</v>
      </c>
      <c r="I25" s="54" t="s">
        <v>152</v>
      </c>
    </row>
    <row r="26" spans="3:11" ht="38.25">
      <c r="C26" s="50">
        <v>8</v>
      </c>
      <c r="D26" s="53" t="s">
        <v>153</v>
      </c>
      <c r="E26" s="52" t="s">
        <v>44</v>
      </c>
      <c r="F26" s="52">
        <v>1</v>
      </c>
      <c r="G26" s="52" t="s">
        <v>53</v>
      </c>
      <c r="H26" s="53" t="s">
        <v>4</v>
      </c>
      <c r="I26" s="53"/>
    </row>
    <row r="27" spans="3:11" ht="26.25">
      <c r="C27" s="50">
        <v>9</v>
      </c>
      <c r="D27" s="51" t="s">
        <v>162</v>
      </c>
      <c r="E27" s="55"/>
      <c r="F27" s="52">
        <v>1</v>
      </c>
      <c r="G27" s="52" t="s">
        <v>53</v>
      </c>
      <c r="H27" s="53" t="s">
        <v>4</v>
      </c>
      <c r="I27" s="53" t="s">
        <v>154</v>
      </c>
    </row>
    <row r="28" spans="3:11" ht="26.25">
      <c r="C28" s="50">
        <v>10</v>
      </c>
      <c r="D28" s="53" t="s">
        <v>155</v>
      </c>
      <c r="E28" s="53"/>
      <c r="F28" s="52">
        <v>1</v>
      </c>
      <c r="G28" s="52" t="s">
        <v>53</v>
      </c>
      <c r="H28" s="53" t="s">
        <v>4</v>
      </c>
      <c r="I28" s="53" t="s">
        <v>154</v>
      </c>
    </row>
    <row r="29" spans="3:11" ht="26.25">
      <c r="C29" s="50">
        <v>11</v>
      </c>
      <c r="D29" s="53" t="s">
        <v>156</v>
      </c>
      <c r="E29" s="53"/>
      <c r="F29" s="52">
        <v>1</v>
      </c>
      <c r="G29" s="52" t="s">
        <v>53</v>
      </c>
      <c r="H29" s="53" t="s">
        <v>4</v>
      </c>
      <c r="I29" s="53" t="s">
        <v>154</v>
      </c>
    </row>
    <row r="30" spans="3:11" ht="26.25">
      <c r="C30" s="50">
        <v>12</v>
      </c>
      <c r="D30" s="53" t="s">
        <v>131</v>
      </c>
      <c r="E30" s="53"/>
      <c r="F30" s="52">
        <v>1</v>
      </c>
      <c r="G30" s="52" t="s">
        <v>53</v>
      </c>
      <c r="H30" s="53" t="s">
        <v>4</v>
      </c>
      <c r="I30" s="53" t="s">
        <v>154</v>
      </c>
    </row>
    <row r="31" spans="3:11" ht="26.25">
      <c r="C31" s="50">
        <v>13</v>
      </c>
      <c r="D31" s="53" t="s">
        <v>54</v>
      </c>
      <c r="E31" s="53"/>
      <c r="F31" s="52">
        <v>1</v>
      </c>
      <c r="G31" s="52" t="s">
        <v>53</v>
      </c>
      <c r="H31" s="53" t="s">
        <v>4</v>
      </c>
      <c r="I31" s="53" t="s">
        <v>154</v>
      </c>
    </row>
    <row r="32" spans="3:11">
      <c r="C32" s="25">
        <v>14</v>
      </c>
      <c r="D32" s="32" t="s">
        <v>107</v>
      </c>
      <c r="E32" s="32" t="s">
        <v>108</v>
      </c>
      <c r="F32" s="32">
        <v>2</v>
      </c>
      <c r="G32" s="32" t="s">
        <v>53</v>
      </c>
      <c r="H32" s="18"/>
      <c r="I32" s="18"/>
      <c r="K32" s="56"/>
    </row>
    <row r="33" spans="3:12">
      <c r="C33" s="25">
        <v>15</v>
      </c>
      <c r="D33" s="41" t="s">
        <v>110</v>
      </c>
      <c r="E33" s="32" t="s">
        <v>108</v>
      </c>
      <c r="F33" s="41">
        <v>8</v>
      </c>
      <c r="G33" s="41" t="s">
        <v>53</v>
      </c>
      <c r="H33" s="18"/>
      <c r="I33" s="18"/>
    </row>
    <row r="34" spans="3:12">
      <c r="C34" s="25">
        <v>16</v>
      </c>
      <c r="D34" s="41" t="s">
        <v>126</v>
      </c>
      <c r="E34" s="32" t="s">
        <v>127</v>
      </c>
      <c r="F34" s="41">
        <v>2</v>
      </c>
      <c r="G34" s="41" t="s">
        <v>53</v>
      </c>
      <c r="H34" s="18"/>
      <c r="I34" s="18"/>
    </row>
    <row r="35" spans="3:12">
      <c r="C35" s="25">
        <v>17</v>
      </c>
      <c r="D35" s="41" t="s">
        <v>54</v>
      </c>
      <c r="E35" s="18" t="s">
        <v>128</v>
      </c>
      <c r="F35" s="41">
        <v>8</v>
      </c>
      <c r="G35" s="41" t="s">
        <v>53</v>
      </c>
      <c r="H35" s="18"/>
      <c r="I35" s="18"/>
    </row>
    <row r="36" spans="3:12">
      <c r="C36" s="25">
        <v>18</v>
      </c>
      <c r="D36" s="41" t="s">
        <v>131</v>
      </c>
      <c r="E36" s="41" t="s">
        <v>132</v>
      </c>
      <c r="F36" s="41">
        <v>2</v>
      </c>
      <c r="G36" s="41" t="s">
        <v>53</v>
      </c>
      <c r="H36" s="18"/>
      <c r="I36" s="18"/>
    </row>
    <row r="37" spans="3:12">
      <c r="C37" s="25">
        <v>19</v>
      </c>
      <c r="D37" s="41" t="s">
        <v>131</v>
      </c>
      <c r="E37" s="41" t="s">
        <v>133</v>
      </c>
      <c r="F37" s="41">
        <v>2</v>
      </c>
      <c r="G37" s="41" t="s">
        <v>53</v>
      </c>
      <c r="H37" s="18"/>
      <c r="I37" s="18"/>
    </row>
    <row r="38" spans="3:12" ht="25.5">
      <c r="C38" s="25">
        <v>20</v>
      </c>
      <c r="D38" s="41" t="s">
        <v>113</v>
      </c>
      <c r="E38" s="41" t="s">
        <v>179</v>
      </c>
      <c r="F38" s="41">
        <v>1</v>
      </c>
      <c r="G38" s="41" t="s">
        <v>53</v>
      </c>
      <c r="H38" s="18" t="s">
        <v>114</v>
      </c>
      <c r="I38" s="18"/>
      <c r="L38" s="58"/>
    </row>
    <row r="39" spans="3:12" ht="38.25">
      <c r="C39" s="25">
        <v>21</v>
      </c>
      <c r="D39" s="41" t="s">
        <v>136</v>
      </c>
      <c r="E39" s="32" t="s">
        <v>115</v>
      </c>
      <c r="F39" s="41">
        <v>1</v>
      </c>
      <c r="G39" s="41" t="s">
        <v>53</v>
      </c>
      <c r="H39" s="18" t="s">
        <v>114</v>
      </c>
      <c r="I39" s="18"/>
    </row>
    <row r="40" spans="3:12">
      <c r="C40" s="25">
        <v>22</v>
      </c>
      <c r="D40" s="41" t="s">
        <v>137</v>
      </c>
      <c r="E40" s="41" t="s">
        <v>138</v>
      </c>
      <c r="F40" s="41">
        <v>1</v>
      </c>
      <c r="G40" s="41" t="s">
        <v>53</v>
      </c>
      <c r="H40" s="41" t="s">
        <v>149</v>
      </c>
      <c r="I40" s="18"/>
    </row>
    <row r="41" spans="3:12">
      <c r="C41" s="25">
        <v>23</v>
      </c>
      <c r="D41" s="41" t="s">
        <v>110</v>
      </c>
      <c r="E41" s="32" t="s">
        <v>121</v>
      </c>
      <c r="F41" s="41">
        <v>2</v>
      </c>
      <c r="G41" s="41" t="s">
        <v>53</v>
      </c>
      <c r="H41" s="18"/>
      <c r="I41" s="18"/>
    </row>
    <row r="42" spans="3:12">
      <c r="C42" s="25">
        <v>24</v>
      </c>
      <c r="D42" s="18" t="s">
        <v>143</v>
      </c>
      <c r="E42" s="18" t="s">
        <v>144</v>
      </c>
      <c r="F42" s="41">
        <v>1</v>
      </c>
      <c r="G42" s="41" t="s">
        <v>53</v>
      </c>
      <c r="H42" s="18"/>
      <c r="I42" s="18"/>
    </row>
    <row r="43" spans="3:12">
      <c r="C43" s="70"/>
      <c r="D43" s="70"/>
      <c r="E43" s="70"/>
      <c r="F43" s="70"/>
      <c r="G43" s="70"/>
      <c r="H43" s="70"/>
      <c r="I43" s="70"/>
    </row>
    <row r="44" spans="3:12">
      <c r="C44" s="75" t="s">
        <v>178</v>
      </c>
      <c r="D44" s="75"/>
      <c r="E44" s="70"/>
      <c r="F44" s="70"/>
      <c r="G44" s="70"/>
      <c r="H44" s="70"/>
      <c r="I44" s="70"/>
    </row>
    <row r="45" spans="3:12">
      <c r="C45" s="29" t="s">
        <v>6</v>
      </c>
      <c r="D45" s="29" t="s">
        <v>52</v>
      </c>
      <c r="E45" s="29" t="s">
        <v>57</v>
      </c>
      <c r="F45" s="29" t="s">
        <v>51</v>
      </c>
      <c r="G45" s="29" t="s">
        <v>50</v>
      </c>
      <c r="H45" s="29" t="s">
        <v>91</v>
      </c>
      <c r="I45" s="33" t="s">
        <v>151</v>
      </c>
    </row>
    <row r="46" spans="3:12">
      <c r="C46" s="71">
        <v>1</v>
      </c>
      <c r="D46" s="71" t="s">
        <v>185</v>
      </c>
      <c r="E46" s="72" t="s">
        <v>184</v>
      </c>
      <c r="F46" s="71">
        <v>28</v>
      </c>
      <c r="G46" s="72" t="s">
        <v>53</v>
      </c>
      <c r="H46" s="71" t="s">
        <v>186</v>
      </c>
      <c r="I46" s="71"/>
    </row>
    <row r="47" spans="3:12">
      <c r="C47" s="71">
        <v>2</v>
      </c>
      <c r="D47" s="71" t="s">
        <v>191</v>
      </c>
      <c r="E47" s="72" t="s">
        <v>187</v>
      </c>
      <c r="F47" s="71">
        <v>1</v>
      </c>
      <c r="G47" s="72" t="s">
        <v>53</v>
      </c>
      <c r="H47" s="71" t="s">
        <v>186</v>
      </c>
      <c r="I47" s="71"/>
    </row>
    <row r="48" spans="3:12">
      <c r="C48" s="71">
        <v>3</v>
      </c>
      <c r="D48" s="71" t="s">
        <v>190</v>
      </c>
      <c r="E48" s="72"/>
      <c r="F48" s="71">
        <v>3</v>
      </c>
      <c r="G48" s="72" t="s">
        <v>53</v>
      </c>
      <c r="H48" s="71" t="s">
        <v>186</v>
      </c>
      <c r="I48" s="71"/>
    </row>
    <row r="49" spans="3:15">
      <c r="C49" s="71">
        <v>4</v>
      </c>
      <c r="D49" s="71" t="s">
        <v>188</v>
      </c>
      <c r="E49" s="72"/>
      <c r="F49" s="71">
        <v>6</v>
      </c>
      <c r="G49" s="72" t="s">
        <v>53</v>
      </c>
      <c r="H49" s="71" t="s">
        <v>186</v>
      </c>
      <c r="I49" s="71"/>
    </row>
    <row r="50" spans="3:15">
      <c r="C50" s="71">
        <v>5</v>
      </c>
      <c r="D50" s="71" t="s">
        <v>234</v>
      </c>
      <c r="E50" s="72"/>
      <c r="F50" s="71">
        <v>36</v>
      </c>
      <c r="G50" s="72" t="s">
        <v>53</v>
      </c>
      <c r="H50" s="71" t="s">
        <v>186</v>
      </c>
      <c r="I50" s="71"/>
    </row>
    <row r="51" spans="3:15">
      <c r="C51" s="71">
        <v>6</v>
      </c>
      <c r="D51" s="71" t="s">
        <v>233</v>
      </c>
      <c r="E51" s="72"/>
      <c r="F51" s="71">
        <v>28</v>
      </c>
      <c r="G51" s="72" t="s">
        <v>53</v>
      </c>
      <c r="H51" s="71"/>
      <c r="I51" s="71"/>
    </row>
    <row r="52" spans="3:15">
      <c r="C52" s="71">
        <v>7</v>
      </c>
      <c r="D52" s="71" t="s">
        <v>189</v>
      </c>
      <c r="E52" s="72"/>
      <c r="F52" s="71">
        <v>1</v>
      </c>
      <c r="G52" s="72" t="s">
        <v>53</v>
      </c>
      <c r="H52" s="71" t="s">
        <v>186</v>
      </c>
      <c r="I52" s="71"/>
      <c r="L52" s="49"/>
    </row>
    <row r="53" spans="3:15">
      <c r="C53" s="71">
        <v>8</v>
      </c>
      <c r="D53" s="71" t="s">
        <v>192</v>
      </c>
      <c r="E53" s="72" t="s">
        <v>193</v>
      </c>
      <c r="F53" s="71">
        <v>1</v>
      </c>
      <c r="G53" s="72" t="s">
        <v>53</v>
      </c>
      <c r="H53" s="71" t="s">
        <v>186</v>
      </c>
      <c r="I53" s="71" t="s">
        <v>235</v>
      </c>
      <c r="L53" s="49"/>
      <c r="M53" s="44"/>
      <c r="N53" s="44"/>
      <c r="O53" s="45"/>
    </row>
    <row r="54" spans="3:15">
      <c r="C54" s="71">
        <v>9</v>
      </c>
      <c r="D54" s="71" t="s">
        <v>194</v>
      </c>
      <c r="E54" s="72" t="s">
        <v>206</v>
      </c>
      <c r="F54" s="71">
        <v>3</v>
      </c>
      <c r="G54" s="72" t="s">
        <v>53</v>
      </c>
      <c r="H54" s="71" t="s">
        <v>186</v>
      </c>
      <c r="I54" s="71" t="s">
        <v>235</v>
      </c>
      <c r="L54" s="49"/>
      <c r="M54" s="8"/>
      <c r="N54" s="44"/>
      <c r="O54" s="46"/>
    </row>
    <row r="55" spans="3:15">
      <c r="C55" s="71">
        <v>10</v>
      </c>
      <c r="D55" s="71" t="s">
        <v>195</v>
      </c>
      <c r="E55" s="72" t="s">
        <v>196</v>
      </c>
      <c r="F55" s="71">
        <v>2</v>
      </c>
      <c r="G55" s="72" t="s">
        <v>53</v>
      </c>
      <c r="H55" s="71" t="s">
        <v>186</v>
      </c>
      <c r="I55" s="71"/>
      <c r="L55" s="49"/>
    </row>
    <row r="56" spans="3:15">
      <c r="C56" s="71">
        <v>11</v>
      </c>
      <c r="D56" s="71" t="s">
        <v>197</v>
      </c>
      <c r="E56" s="72" t="s">
        <v>198</v>
      </c>
      <c r="F56" s="71">
        <v>1</v>
      </c>
      <c r="G56" s="72" t="s">
        <v>53</v>
      </c>
      <c r="H56" s="71" t="s">
        <v>186</v>
      </c>
      <c r="I56" s="71"/>
      <c r="L56" s="49"/>
    </row>
    <row r="57" spans="3:15">
      <c r="C57" s="71">
        <v>12</v>
      </c>
      <c r="D57" s="71" t="s">
        <v>199</v>
      </c>
      <c r="E57" s="72" t="s">
        <v>200</v>
      </c>
      <c r="F57" s="71">
        <v>1</v>
      </c>
      <c r="G57" s="72" t="s">
        <v>53</v>
      </c>
      <c r="H57" s="71" t="s">
        <v>186</v>
      </c>
      <c r="I57" s="71"/>
      <c r="L57" s="49"/>
    </row>
    <row r="58" spans="3:15" ht="26.25">
      <c r="C58" s="71">
        <v>13</v>
      </c>
      <c r="D58" s="37" t="s">
        <v>207</v>
      </c>
      <c r="E58" s="72" t="s">
        <v>201</v>
      </c>
      <c r="F58" s="71">
        <v>30</v>
      </c>
      <c r="G58" s="72" t="s">
        <v>202</v>
      </c>
      <c r="H58" s="71" t="s">
        <v>186</v>
      </c>
      <c r="I58" s="71"/>
      <c r="L58" s="49"/>
    </row>
    <row r="59" spans="3:15">
      <c r="C59" s="71">
        <v>14</v>
      </c>
      <c r="D59" s="71" t="s">
        <v>203</v>
      </c>
      <c r="E59" s="72" t="s">
        <v>122</v>
      </c>
      <c r="F59" s="71">
        <v>35</v>
      </c>
      <c r="G59" s="72" t="s">
        <v>118</v>
      </c>
      <c r="H59" s="71"/>
      <c r="I59" s="71"/>
      <c r="L59" s="49"/>
    </row>
    <row r="60" spans="3:15">
      <c r="C60" s="71">
        <v>15</v>
      </c>
      <c r="D60" s="71" t="s">
        <v>203</v>
      </c>
      <c r="E60" s="72" t="s">
        <v>204</v>
      </c>
      <c r="F60" s="71">
        <v>20</v>
      </c>
      <c r="G60" s="72" t="s">
        <v>118</v>
      </c>
      <c r="H60" s="71"/>
      <c r="I60" s="71"/>
      <c r="L60" s="49"/>
    </row>
    <row r="61" spans="3:15">
      <c r="C61" s="71">
        <v>16</v>
      </c>
      <c r="D61" s="71" t="s">
        <v>203</v>
      </c>
      <c r="E61" s="72" t="s">
        <v>116</v>
      </c>
      <c r="F61" s="71">
        <v>45</v>
      </c>
      <c r="G61" s="72" t="s">
        <v>118</v>
      </c>
      <c r="H61" s="71"/>
      <c r="I61" s="71"/>
      <c r="L61" s="49"/>
    </row>
    <row r="62" spans="3:15" ht="25.5">
      <c r="C62" s="71">
        <v>17</v>
      </c>
      <c r="D62" s="42" t="s">
        <v>123</v>
      </c>
      <c r="E62" s="42" t="s">
        <v>183</v>
      </c>
      <c r="F62" s="43">
        <f>F59</f>
        <v>35</v>
      </c>
      <c r="G62" s="42" t="s">
        <v>118</v>
      </c>
      <c r="H62" s="71"/>
      <c r="I62" s="71"/>
      <c r="L62" s="49"/>
    </row>
    <row r="63" spans="3:15" ht="25.5">
      <c r="C63" s="71">
        <v>18</v>
      </c>
      <c r="D63" s="42" t="s">
        <v>123</v>
      </c>
      <c r="E63" s="42" t="s">
        <v>145</v>
      </c>
      <c r="F63" s="43">
        <f>F60</f>
        <v>20</v>
      </c>
      <c r="G63" s="42" t="s">
        <v>118</v>
      </c>
      <c r="H63" s="71"/>
      <c r="I63" s="71"/>
      <c r="L63" s="49"/>
    </row>
    <row r="64" spans="3:15" ht="25.5">
      <c r="C64" s="71">
        <v>19</v>
      </c>
      <c r="D64" s="42" t="s">
        <v>123</v>
      </c>
      <c r="E64" s="42" t="s">
        <v>205</v>
      </c>
      <c r="F64" s="43">
        <f>F61</f>
        <v>45</v>
      </c>
      <c r="G64" s="42" t="s">
        <v>118</v>
      </c>
      <c r="H64" s="71"/>
      <c r="I64" s="71"/>
      <c r="L64" s="49"/>
    </row>
    <row r="65" spans="3:12" ht="25.5">
      <c r="C65" s="71">
        <v>20</v>
      </c>
      <c r="D65" s="29" t="s">
        <v>217</v>
      </c>
      <c r="E65" s="42" t="s">
        <v>210</v>
      </c>
      <c r="F65" s="71"/>
      <c r="G65" s="72"/>
      <c r="H65" s="71" t="s">
        <v>150</v>
      </c>
      <c r="I65" s="71"/>
      <c r="L65" s="49"/>
    </row>
    <row r="66" spans="3:12">
      <c r="C66" s="71">
        <v>21</v>
      </c>
      <c r="D66" s="30" t="s">
        <v>215</v>
      </c>
      <c r="E66" s="72" t="s">
        <v>216</v>
      </c>
      <c r="F66" s="71">
        <v>1</v>
      </c>
      <c r="G66" s="72" t="s">
        <v>53</v>
      </c>
      <c r="H66" s="71" t="s">
        <v>186</v>
      </c>
      <c r="I66" s="71"/>
    </row>
    <row r="67" spans="3:12">
      <c r="C67" s="71">
        <v>22</v>
      </c>
      <c r="D67" s="32" t="s">
        <v>107</v>
      </c>
      <c r="E67" s="32" t="s">
        <v>122</v>
      </c>
      <c r="F67" s="32">
        <v>1</v>
      </c>
      <c r="G67" s="32" t="s">
        <v>53</v>
      </c>
      <c r="H67" s="71"/>
      <c r="I67" s="71"/>
    </row>
    <row r="68" spans="3:12">
      <c r="C68" s="71">
        <v>23</v>
      </c>
      <c r="D68" s="41" t="s">
        <v>110</v>
      </c>
      <c r="E68" s="32" t="s">
        <v>122</v>
      </c>
      <c r="F68" s="41">
        <v>5</v>
      </c>
      <c r="G68" s="41" t="s">
        <v>53</v>
      </c>
      <c r="H68" s="71"/>
      <c r="I68" s="71"/>
    </row>
    <row r="69" spans="3:12">
      <c r="C69" s="71">
        <v>24</v>
      </c>
      <c r="D69" s="32" t="s">
        <v>107</v>
      </c>
      <c r="E69" s="32" t="s">
        <v>204</v>
      </c>
      <c r="F69" s="32">
        <v>1</v>
      </c>
      <c r="G69" s="32" t="s">
        <v>53</v>
      </c>
      <c r="H69" s="71"/>
      <c r="I69" s="71"/>
    </row>
    <row r="70" spans="3:12">
      <c r="C70" s="71">
        <v>25</v>
      </c>
      <c r="D70" s="41" t="s">
        <v>110</v>
      </c>
      <c r="E70" s="32" t="s">
        <v>204</v>
      </c>
      <c r="F70" s="41">
        <v>2</v>
      </c>
      <c r="G70" s="41" t="s">
        <v>53</v>
      </c>
      <c r="H70" s="71"/>
      <c r="I70" s="71"/>
    </row>
    <row r="71" spans="3:12">
      <c r="C71" s="71">
        <v>26</v>
      </c>
      <c r="D71" s="41" t="s">
        <v>228</v>
      </c>
      <c r="E71" s="41" t="s">
        <v>122</v>
      </c>
      <c r="F71" s="41">
        <v>1</v>
      </c>
      <c r="G71" s="41" t="s">
        <v>53</v>
      </c>
      <c r="H71" s="71"/>
      <c r="I71" s="71"/>
    </row>
    <row r="72" spans="3:12">
      <c r="C72" s="71">
        <v>27</v>
      </c>
      <c r="D72" s="41" t="s">
        <v>228</v>
      </c>
      <c r="E72" s="41" t="s">
        <v>204</v>
      </c>
      <c r="F72" s="41">
        <v>1</v>
      </c>
      <c r="G72" s="41" t="s">
        <v>53</v>
      </c>
      <c r="H72" s="71"/>
      <c r="I72" s="71"/>
    </row>
    <row r="73" spans="3:12">
      <c r="C73" s="71">
        <v>28</v>
      </c>
      <c r="D73" s="41" t="s">
        <v>146</v>
      </c>
      <c r="E73" s="41" t="s">
        <v>122</v>
      </c>
      <c r="F73" s="41">
        <v>1</v>
      </c>
      <c r="G73" s="41" t="s">
        <v>53</v>
      </c>
      <c r="H73" s="71"/>
      <c r="I73" s="71"/>
    </row>
    <row r="74" spans="3:12">
      <c r="C74" s="71">
        <v>29</v>
      </c>
      <c r="D74" s="41" t="s">
        <v>146</v>
      </c>
      <c r="E74" s="41" t="s">
        <v>204</v>
      </c>
      <c r="F74" s="41">
        <v>1</v>
      </c>
      <c r="G74" s="41" t="s">
        <v>53</v>
      </c>
      <c r="H74" s="71"/>
      <c r="I74" s="71"/>
    </row>
    <row r="75" spans="3:12">
      <c r="C75" s="71">
        <v>30</v>
      </c>
      <c r="D75" s="27" t="s">
        <v>230</v>
      </c>
      <c r="E75" s="72" t="s">
        <v>232</v>
      </c>
      <c r="F75" s="73">
        <v>1</v>
      </c>
      <c r="G75" s="41" t="s">
        <v>53</v>
      </c>
      <c r="H75" s="73" t="s">
        <v>229</v>
      </c>
      <c r="I75" s="71"/>
    </row>
    <row r="76" spans="3:12">
      <c r="C76" s="70"/>
      <c r="D76" s="70"/>
      <c r="E76" s="70"/>
      <c r="F76" s="70"/>
      <c r="G76" s="70"/>
      <c r="H76" s="70"/>
      <c r="I76" s="70"/>
    </row>
    <row r="77" spans="3:12">
      <c r="C77" s="69"/>
      <c r="D77" s="69"/>
      <c r="E77" s="40"/>
      <c r="F77" s="40"/>
      <c r="G77" s="40"/>
      <c r="H77" s="37"/>
      <c r="I77" s="37"/>
    </row>
    <row r="78" spans="3:12">
      <c r="C78" s="76" t="s">
        <v>104</v>
      </c>
      <c r="D78" s="76"/>
      <c r="E78" s="40"/>
      <c r="F78" s="40"/>
      <c r="G78" s="40"/>
      <c r="H78" s="37"/>
      <c r="I78" s="37"/>
    </row>
    <row r="79" spans="3:12">
      <c r="C79" s="29" t="s">
        <v>6</v>
      </c>
      <c r="D79" s="29" t="s">
        <v>52</v>
      </c>
      <c r="E79" s="29" t="s">
        <v>57</v>
      </c>
      <c r="F79" s="29" t="s">
        <v>51</v>
      </c>
      <c r="G79" s="29" t="s">
        <v>50</v>
      </c>
      <c r="H79" s="29" t="s">
        <v>91</v>
      </c>
      <c r="I79" s="33" t="s">
        <v>151</v>
      </c>
    </row>
    <row r="80" spans="3:12">
      <c r="C80" s="32">
        <v>1</v>
      </c>
      <c r="D80" s="32" t="s">
        <v>107</v>
      </c>
      <c r="E80" s="32" t="s">
        <v>108</v>
      </c>
      <c r="F80" s="32">
        <v>4</v>
      </c>
      <c r="G80" s="32" t="s">
        <v>53</v>
      </c>
      <c r="H80" s="18"/>
      <c r="I80" s="18"/>
    </row>
    <row r="81" spans="3:9">
      <c r="C81" s="32">
        <v>2</v>
      </c>
      <c r="D81" s="41" t="s">
        <v>110</v>
      </c>
      <c r="E81" s="32" t="s">
        <v>108</v>
      </c>
      <c r="F81" s="41">
        <v>20</v>
      </c>
      <c r="G81" s="41" t="s">
        <v>53</v>
      </c>
      <c r="H81" s="18"/>
      <c r="I81" s="18"/>
    </row>
    <row r="82" spans="3:9">
      <c r="C82" s="32">
        <v>3</v>
      </c>
      <c r="D82" s="32" t="s">
        <v>107</v>
      </c>
      <c r="E82" s="32" t="s">
        <v>111</v>
      </c>
      <c r="F82" s="32">
        <v>1</v>
      </c>
      <c r="G82" s="32" t="s">
        <v>53</v>
      </c>
      <c r="H82" s="18"/>
      <c r="I82" s="18"/>
    </row>
    <row r="83" spans="3:9">
      <c r="C83" s="32">
        <v>4</v>
      </c>
      <c r="D83" s="41" t="s">
        <v>110</v>
      </c>
      <c r="E83" s="32" t="s">
        <v>111</v>
      </c>
      <c r="F83" s="41">
        <v>3</v>
      </c>
      <c r="G83" s="41" t="s">
        <v>53</v>
      </c>
      <c r="H83" s="18"/>
      <c r="I83" s="18"/>
    </row>
    <row r="84" spans="3:9">
      <c r="C84" s="32">
        <v>5</v>
      </c>
      <c r="D84" s="32" t="s">
        <v>54</v>
      </c>
      <c r="E84" s="32" t="s">
        <v>129</v>
      </c>
      <c r="F84" s="32">
        <v>14</v>
      </c>
      <c r="G84" s="32" t="s">
        <v>53</v>
      </c>
      <c r="H84" s="18"/>
      <c r="I84" s="18"/>
    </row>
    <row r="85" spans="3:9" ht="25.5">
      <c r="C85" s="32">
        <v>6</v>
      </c>
      <c r="D85" s="41" t="s">
        <v>214</v>
      </c>
      <c r="E85" s="41" t="s">
        <v>212</v>
      </c>
      <c r="F85" s="41">
        <v>1</v>
      </c>
      <c r="G85" s="41" t="s">
        <v>53</v>
      </c>
      <c r="H85" s="18" t="s">
        <v>114</v>
      </c>
      <c r="I85" s="18"/>
    </row>
    <row r="86" spans="3:9" ht="38.25">
      <c r="C86" s="32">
        <v>7</v>
      </c>
      <c r="D86" s="41" t="s">
        <v>136</v>
      </c>
      <c r="E86" s="32" t="s">
        <v>213</v>
      </c>
      <c r="F86" s="41">
        <v>1</v>
      </c>
      <c r="G86" s="41" t="s">
        <v>53</v>
      </c>
      <c r="H86" s="18" t="s">
        <v>114</v>
      </c>
      <c r="I86" s="18"/>
    </row>
    <row r="87" spans="3:9">
      <c r="C87" s="32">
        <v>8</v>
      </c>
      <c r="D87" s="41" t="s">
        <v>141</v>
      </c>
      <c r="E87" s="32" t="s">
        <v>116</v>
      </c>
      <c r="F87" s="41">
        <v>1</v>
      </c>
      <c r="G87" s="41" t="s">
        <v>53</v>
      </c>
      <c r="H87" s="62"/>
      <c r="I87" s="62"/>
    </row>
    <row r="88" spans="3:9" ht="26.25">
      <c r="C88" s="32">
        <v>9</v>
      </c>
      <c r="D88" s="62" t="s">
        <v>211</v>
      </c>
      <c r="E88" s="41" t="s">
        <v>106</v>
      </c>
      <c r="F88" s="41">
        <v>1</v>
      </c>
      <c r="G88" s="41" t="s">
        <v>53</v>
      </c>
      <c r="H88" s="61"/>
      <c r="I88" s="61"/>
    </row>
    <row r="89" spans="3:9">
      <c r="C89" s="32">
        <v>10</v>
      </c>
      <c r="D89" s="27" t="s">
        <v>221</v>
      </c>
      <c r="E89" s="26" t="s">
        <v>220</v>
      </c>
      <c r="F89" s="71">
        <v>1</v>
      </c>
      <c r="G89" s="41" t="s">
        <v>53</v>
      </c>
      <c r="H89" s="71" t="s">
        <v>150</v>
      </c>
      <c r="I89" s="71"/>
    </row>
    <row r="90" spans="3:9">
      <c r="C90" s="32">
        <v>11</v>
      </c>
      <c r="D90" s="26" t="s">
        <v>208</v>
      </c>
      <c r="E90" s="26" t="s">
        <v>220</v>
      </c>
      <c r="F90" s="71">
        <v>1</v>
      </c>
      <c r="G90" s="41" t="s">
        <v>53</v>
      </c>
      <c r="H90" s="71" t="s">
        <v>150</v>
      </c>
      <c r="I90" s="71"/>
    </row>
    <row r="91" spans="3:9">
      <c r="C91" s="32">
        <v>12</v>
      </c>
      <c r="D91" s="27" t="s">
        <v>209</v>
      </c>
      <c r="E91" s="26" t="s">
        <v>220</v>
      </c>
      <c r="F91" s="71">
        <v>1</v>
      </c>
      <c r="G91" s="41" t="s">
        <v>53</v>
      </c>
      <c r="H91" s="71" t="s">
        <v>150</v>
      </c>
      <c r="I91" s="71"/>
    </row>
    <row r="92" spans="3:9">
      <c r="C92" s="32">
        <v>13</v>
      </c>
      <c r="D92" s="27" t="s">
        <v>141</v>
      </c>
      <c r="E92" s="27" t="s">
        <v>227</v>
      </c>
      <c r="F92" s="73">
        <v>1</v>
      </c>
      <c r="G92" s="41" t="s">
        <v>53</v>
      </c>
      <c r="H92" s="71"/>
      <c r="I92" s="71"/>
    </row>
    <row r="93" spans="3:9">
      <c r="C93" s="32">
        <v>14</v>
      </c>
      <c r="D93" s="27" t="s">
        <v>141</v>
      </c>
      <c r="E93" s="27" t="s">
        <v>106</v>
      </c>
      <c r="F93" s="73">
        <v>1</v>
      </c>
      <c r="G93" s="41" t="s">
        <v>53</v>
      </c>
      <c r="H93" s="71"/>
      <c r="I93" s="71"/>
    </row>
    <row r="94" spans="3:9">
      <c r="C94" s="32">
        <v>15</v>
      </c>
      <c r="D94" s="27" t="s">
        <v>62</v>
      </c>
      <c r="E94" s="71" t="s">
        <v>231</v>
      </c>
      <c r="F94" s="73">
        <v>4</v>
      </c>
      <c r="G94" s="41" t="s">
        <v>53</v>
      </c>
      <c r="H94" s="73" t="s">
        <v>229</v>
      </c>
      <c r="I94" s="71"/>
    </row>
  </sheetData>
  <mergeCells count="4">
    <mergeCell ref="C3:D3"/>
    <mergeCell ref="C78:D78"/>
    <mergeCell ref="C17:D17"/>
    <mergeCell ref="C44:D4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8"/>
  <sheetViews>
    <sheetView tabSelected="1" topLeftCell="A4" workbookViewId="0">
      <selection activeCell="J13" sqref="J13"/>
    </sheetView>
  </sheetViews>
  <sheetFormatPr defaultRowHeight="15"/>
  <cols>
    <col min="1" max="1" width="4.85546875" customWidth="1"/>
    <col min="2" max="2" width="29.140625" customWidth="1"/>
    <col min="3" max="3" width="29" customWidth="1"/>
    <col min="4" max="4" width="10" customWidth="1"/>
    <col min="6" max="6" width="18.28515625" customWidth="1"/>
    <col min="7" max="7" width="31.28515625" customWidth="1"/>
    <col min="8" max="8" width="20.42578125" customWidth="1"/>
  </cols>
  <sheetData>
    <row r="1" spans="1:8">
      <c r="A1" t="s">
        <v>236</v>
      </c>
    </row>
    <row r="3" spans="1:8">
      <c r="A3" s="81" t="s">
        <v>157</v>
      </c>
      <c r="B3" s="81" t="s">
        <v>52</v>
      </c>
      <c r="C3" s="81" t="s">
        <v>158</v>
      </c>
      <c r="D3" s="81" t="s">
        <v>159</v>
      </c>
      <c r="E3" s="81" t="s">
        <v>160</v>
      </c>
      <c r="F3" s="81" t="s">
        <v>35</v>
      </c>
      <c r="G3" s="81" t="s">
        <v>161</v>
      </c>
      <c r="H3" s="81" t="s">
        <v>237</v>
      </c>
    </row>
    <row r="4" spans="1:8">
      <c r="A4" s="26">
        <v>1</v>
      </c>
      <c r="B4" s="26" t="s">
        <v>218</v>
      </c>
      <c r="C4" s="26" t="s">
        <v>219</v>
      </c>
      <c r="D4" s="35">
        <v>0.4</v>
      </c>
      <c r="E4" s="35">
        <v>230</v>
      </c>
      <c r="F4" s="28" t="s">
        <v>169</v>
      </c>
      <c r="G4" s="28"/>
      <c r="H4" s="78">
        <v>0.4</v>
      </c>
    </row>
    <row r="5" spans="1:8">
      <c r="A5" s="26">
        <v>2</v>
      </c>
      <c r="B5" s="27" t="s">
        <v>221</v>
      </c>
      <c r="C5" s="26" t="s">
        <v>220</v>
      </c>
      <c r="D5" s="35">
        <v>0.13</v>
      </c>
      <c r="E5" s="35">
        <v>230</v>
      </c>
      <c r="F5" s="28" t="s">
        <v>169</v>
      </c>
      <c r="G5" s="28"/>
      <c r="H5" s="78">
        <v>0.13</v>
      </c>
    </row>
    <row r="6" spans="1:8">
      <c r="A6" s="26">
        <v>3</v>
      </c>
      <c r="B6" s="26" t="s">
        <v>208</v>
      </c>
      <c r="C6" s="26" t="s">
        <v>220</v>
      </c>
      <c r="D6" s="35">
        <v>0.13</v>
      </c>
      <c r="E6" s="35">
        <v>230</v>
      </c>
      <c r="F6" s="28" t="s">
        <v>169</v>
      </c>
      <c r="G6" s="28"/>
      <c r="H6" s="78">
        <v>0.13</v>
      </c>
    </row>
    <row r="7" spans="1:8">
      <c r="A7" s="26">
        <v>4</v>
      </c>
      <c r="B7" s="27" t="s">
        <v>209</v>
      </c>
      <c r="C7" s="26" t="s">
        <v>220</v>
      </c>
      <c r="D7" s="24">
        <v>0.13</v>
      </c>
      <c r="E7" s="35">
        <v>230</v>
      </c>
      <c r="F7" s="28" t="s">
        <v>169</v>
      </c>
      <c r="G7" s="28"/>
      <c r="H7" s="78">
        <v>0.13</v>
      </c>
    </row>
    <row r="8" spans="1:8">
      <c r="A8" s="26">
        <v>5</v>
      </c>
      <c r="B8" s="27" t="s">
        <v>223</v>
      </c>
      <c r="C8" s="1" t="s">
        <v>135</v>
      </c>
      <c r="D8" s="67">
        <v>0.31</v>
      </c>
      <c r="E8" s="67">
        <v>230</v>
      </c>
      <c r="F8" s="28" t="s">
        <v>169</v>
      </c>
      <c r="G8" s="1"/>
      <c r="H8" s="78">
        <v>0.31</v>
      </c>
    </row>
    <row r="9" spans="1:8">
      <c r="A9" s="26">
        <v>6</v>
      </c>
      <c r="B9" s="27" t="s">
        <v>224</v>
      </c>
      <c r="C9" s="1" t="s">
        <v>134</v>
      </c>
      <c r="D9" s="67">
        <v>8.5000000000000006E-2</v>
      </c>
      <c r="E9" s="67">
        <v>230</v>
      </c>
      <c r="F9" s="28" t="s">
        <v>169</v>
      </c>
      <c r="G9" s="1"/>
      <c r="H9" s="78">
        <v>8.5000000000000006E-2</v>
      </c>
    </row>
    <row r="10" spans="1:8">
      <c r="A10" s="26">
        <v>7</v>
      </c>
      <c r="B10" s="27" t="s">
        <v>222</v>
      </c>
      <c r="C10" s="1" t="s">
        <v>112</v>
      </c>
      <c r="D10" s="67">
        <v>5.8999999999999997E-2</v>
      </c>
      <c r="E10" s="67">
        <v>230</v>
      </c>
      <c r="F10" s="28" t="s">
        <v>169</v>
      </c>
      <c r="G10" s="1"/>
      <c r="H10" s="78">
        <v>5.8999999999999997E-2</v>
      </c>
    </row>
    <row r="11" spans="1:8" ht="28.5">
      <c r="A11" s="26">
        <v>8</v>
      </c>
      <c r="B11" s="63" t="s">
        <v>163</v>
      </c>
      <c r="C11" s="34" t="s">
        <v>175</v>
      </c>
      <c r="D11" s="64">
        <v>2.2000000000000002</v>
      </c>
      <c r="E11" s="64">
        <v>400</v>
      </c>
      <c r="F11" s="65" t="s">
        <v>164</v>
      </c>
      <c r="G11" s="66"/>
      <c r="H11" s="78">
        <v>4.4000000000000004</v>
      </c>
    </row>
    <row r="12" spans="1:8" ht="25.5">
      <c r="A12" s="26">
        <v>9</v>
      </c>
      <c r="B12" s="27" t="s">
        <v>165</v>
      </c>
      <c r="C12" s="27" t="s">
        <v>166</v>
      </c>
      <c r="D12" s="35">
        <v>0.6</v>
      </c>
      <c r="E12" s="35">
        <v>230</v>
      </c>
      <c r="F12" s="29" t="s">
        <v>167</v>
      </c>
      <c r="G12" s="28" t="s">
        <v>168</v>
      </c>
      <c r="H12" s="78">
        <v>0.6</v>
      </c>
    </row>
    <row r="13" spans="1:8" ht="38.25">
      <c r="A13" s="26">
        <v>10</v>
      </c>
      <c r="B13" s="27" t="s">
        <v>225</v>
      </c>
      <c r="C13" s="1"/>
      <c r="D13" s="68">
        <v>5.0000000000000001E-3</v>
      </c>
      <c r="E13" s="67">
        <v>230</v>
      </c>
      <c r="F13" s="33" t="s">
        <v>226</v>
      </c>
      <c r="G13" s="1"/>
      <c r="H13" s="78">
        <v>5.0000000000000001E-3</v>
      </c>
    </row>
    <row r="14" spans="1:8" ht="51">
      <c r="A14" s="26">
        <v>11</v>
      </c>
      <c r="B14" s="27" t="s">
        <v>136</v>
      </c>
      <c r="C14" s="32" t="s">
        <v>115</v>
      </c>
      <c r="D14" s="35">
        <v>6.0000000000000001E-3</v>
      </c>
      <c r="E14" s="35">
        <v>230</v>
      </c>
      <c r="F14" s="28" t="s">
        <v>169</v>
      </c>
      <c r="G14" s="28"/>
      <c r="H14" s="78">
        <v>6.0000000000000001E-3</v>
      </c>
    </row>
    <row r="15" spans="1:8" ht="38.25">
      <c r="A15" s="26">
        <v>12</v>
      </c>
      <c r="B15" s="27" t="s">
        <v>176</v>
      </c>
      <c r="C15" s="28"/>
      <c r="D15" s="35">
        <v>1.73</v>
      </c>
      <c r="E15" s="35"/>
      <c r="F15" s="30" t="s">
        <v>169</v>
      </c>
      <c r="G15" s="29" t="s">
        <v>177</v>
      </c>
      <c r="H15" s="78">
        <v>1.73</v>
      </c>
    </row>
    <row r="16" spans="1:8">
      <c r="A16" s="26">
        <v>13</v>
      </c>
      <c r="B16" s="28" t="s">
        <v>173</v>
      </c>
      <c r="C16" s="28"/>
      <c r="D16" s="35">
        <v>0.1</v>
      </c>
      <c r="E16" s="35">
        <v>230</v>
      </c>
      <c r="F16" s="30" t="s">
        <v>169</v>
      </c>
      <c r="G16" s="28"/>
      <c r="H16" s="78">
        <v>0.1</v>
      </c>
    </row>
    <row r="17" spans="1:8" ht="39" thickBot="1">
      <c r="A17" s="26">
        <v>14</v>
      </c>
      <c r="B17" s="28" t="s">
        <v>174</v>
      </c>
      <c r="C17" s="28"/>
      <c r="D17" s="36">
        <v>0.06</v>
      </c>
      <c r="E17" s="36">
        <v>12</v>
      </c>
      <c r="F17" s="33" t="s">
        <v>172</v>
      </c>
      <c r="G17" s="33"/>
      <c r="H17" s="79">
        <v>0.06</v>
      </c>
    </row>
    <row r="18" spans="1:8" ht="16.5" thickBot="1">
      <c r="H18" s="80">
        <f>SUM(H4:H17)</f>
        <v>8.1449999999999996</v>
      </c>
    </row>
  </sheetData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C3:O53"/>
  <sheetViews>
    <sheetView topLeftCell="A27" workbookViewId="0">
      <selection activeCell="E56" sqref="E56"/>
    </sheetView>
  </sheetViews>
  <sheetFormatPr defaultRowHeight="15"/>
  <cols>
    <col min="13" max="13" width="24" customWidth="1"/>
    <col min="14" max="14" width="9.5703125" customWidth="1"/>
  </cols>
  <sheetData>
    <row r="3" spans="3:3" ht="15.75">
      <c r="C3" s="20" t="s">
        <v>63</v>
      </c>
    </row>
    <row r="4" spans="3:3" ht="15.75">
      <c r="C4" s="20" t="s">
        <v>64</v>
      </c>
    </row>
    <row r="5" spans="3:3" ht="15.75">
      <c r="C5" s="20" t="s">
        <v>65</v>
      </c>
    </row>
    <row r="6" spans="3:3" ht="15.75">
      <c r="C6" s="20"/>
    </row>
    <row r="7" spans="3:3" ht="15.75">
      <c r="C7" s="20" t="s">
        <v>66</v>
      </c>
    </row>
    <row r="8" spans="3:3" ht="15.75">
      <c r="C8" s="20" t="s">
        <v>65</v>
      </c>
    </row>
    <row r="9" spans="3:3" ht="15.75">
      <c r="C9" s="20"/>
    </row>
    <row r="11" spans="3:3" ht="15.75">
      <c r="C11" s="20" t="s">
        <v>67</v>
      </c>
    </row>
    <row r="12" spans="3:3" ht="15.75">
      <c r="C12" s="20" t="s">
        <v>64</v>
      </c>
    </row>
    <row r="13" spans="3:3" ht="15.75">
      <c r="C13" s="20" t="s">
        <v>65</v>
      </c>
    </row>
    <row r="14" spans="3:3" ht="15.75">
      <c r="C14" s="20"/>
    </row>
    <row r="15" spans="3:3" ht="15.75">
      <c r="C15" s="20" t="s">
        <v>68</v>
      </c>
    </row>
    <row r="16" spans="3:3" ht="15.75">
      <c r="C16" s="20" t="s">
        <v>65</v>
      </c>
    </row>
    <row r="17" spans="3:13" ht="15.75">
      <c r="C17" s="20"/>
    </row>
    <row r="19" spans="3:13" ht="15.75">
      <c r="C19" s="20" t="s">
        <v>69</v>
      </c>
    </row>
    <row r="20" spans="3:13" ht="15.75">
      <c r="C20" s="20"/>
    </row>
    <row r="26" spans="3:13" ht="15.75">
      <c r="C26" s="20" t="s">
        <v>70</v>
      </c>
    </row>
    <row r="27" spans="3:13" ht="15.75">
      <c r="C27" s="20" t="s">
        <v>71</v>
      </c>
    </row>
    <row r="28" spans="3:13" ht="15.75">
      <c r="C28" s="20" t="s">
        <v>72</v>
      </c>
      <c r="M28" t="s">
        <v>89</v>
      </c>
    </row>
    <row r="29" spans="3:13" ht="15.75">
      <c r="C29" s="20" t="s">
        <v>73</v>
      </c>
      <c r="M29" t="s">
        <v>93</v>
      </c>
    </row>
    <row r="30" spans="3:13" ht="15.75">
      <c r="C30" s="20" t="s">
        <v>74</v>
      </c>
    </row>
    <row r="31" spans="3:13" ht="15.75">
      <c r="C31" s="20" t="s">
        <v>75</v>
      </c>
      <c r="M31">
        <v>6</v>
      </c>
    </row>
    <row r="32" spans="3:13" ht="15.75">
      <c r="C32" s="20" t="s">
        <v>76</v>
      </c>
      <c r="M32">
        <v>0</v>
      </c>
    </row>
    <row r="33" spans="3:15" ht="15.75">
      <c r="C33" s="20" t="s">
        <v>77</v>
      </c>
      <c r="M33">
        <v>16</v>
      </c>
    </row>
    <row r="34" spans="3:15" ht="16.5">
      <c r="C34" s="20" t="s">
        <v>78</v>
      </c>
      <c r="M34">
        <v>983</v>
      </c>
      <c r="N34">
        <v>55</v>
      </c>
    </row>
    <row r="35" spans="3:15" ht="16.5">
      <c r="C35" s="20" t="s">
        <v>79</v>
      </c>
    </row>
    <row r="36" spans="3:15" ht="15.75">
      <c r="C36" s="20" t="s">
        <v>80</v>
      </c>
    </row>
    <row r="37" spans="3:15" ht="15.75">
      <c r="C37" s="20" t="s">
        <v>81</v>
      </c>
    </row>
    <row r="38" spans="3:15" ht="15.75">
      <c r="C38" s="20" t="s">
        <v>103</v>
      </c>
    </row>
    <row r="39" spans="3:15" ht="15.75">
      <c r="C39" s="20" t="s">
        <v>82</v>
      </c>
    </row>
    <row r="40" spans="3:15" ht="16.5">
      <c r="C40" s="20" t="s">
        <v>83</v>
      </c>
    </row>
    <row r="41" spans="3:15" ht="15.75">
      <c r="C41" s="20" t="s">
        <v>84</v>
      </c>
    </row>
    <row r="42" spans="3:15" ht="15.75">
      <c r="C42" s="20" t="s">
        <v>85</v>
      </c>
      <c r="M42">
        <f>3.14*O42*O42/4</f>
        <v>803.84</v>
      </c>
      <c r="N42" s="21" t="s">
        <v>90</v>
      </c>
      <c r="O42">
        <v>32</v>
      </c>
    </row>
    <row r="43" spans="3:15" ht="15.75">
      <c r="C43" s="20" t="s">
        <v>86</v>
      </c>
      <c r="M43">
        <f>M42*10^(-9)</f>
        <v>8.0384000000000008E-7</v>
      </c>
      <c r="N43" t="s">
        <v>98</v>
      </c>
    </row>
    <row r="44" spans="3:15" ht="15.75">
      <c r="C44" s="20" t="s">
        <v>87</v>
      </c>
    </row>
    <row r="45" spans="3:15" ht="15.75">
      <c r="C45" s="20" t="s">
        <v>88</v>
      </c>
      <c r="M45">
        <v>2</v>
      </c>
    </row>
    <row r="46" spans="3:15">
      <c r="L46" t="s">
        <v>94</v>
      </c>
      <c r="M46" s="23">
        <f>1.59*M45*M43*M49*(10^6)*SQRT((M33-M31)*M34)</f>
        <v>253.43902683135352</v>
      </c>
      <c r="N46" t="s">
        <v>92</v>
      </c>
    </row>
    <row r="47" spans="3:15">
      <c r="L47" t="s">
        <v>95</v>
      </c>
      <c r="M47">
        <v>0.54</v>
      </c>
    </row>
    <row r="48" spans="3:15">
      <c r="L48" t="s">
        <v>96</v>
      </c>
      <c r="M48">
        <f>0.35*M47</f>
        <v>0.189</v>
      </c>
    </row>
    <row r="49" spans="12:13">
      <c r="L49" t="s">
        <v>97</v>
      </c>
      <c r="M49">
        <v>1</v>
      </c>
    </row>
    <row r="51" spans="12:13">
      <c r="L51" t="s">
        <v>100</v>
      </c>
      <c r="M51">
        <f>SQRT(((4*M46)/(3.14*M48*1.59*M47*0.35*SQRT((1.1*M31-M32)*M34))))</f>
        <v>8.4007331222693988</v>
      </c>
    </row>
    <row r="52" spans="12:13">
      <c r="L52" t="s">
        <v>101</v>
      </c>
      <c r="M52">
        <v>20</v>
      </c>
    </row>
    <row r="53" spans="12:13">
      <c r="L53" t="s">
        <v>99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D4:I11"/>
  <sheetViews>
    <sheetView workbookViewId="0"/>
  </sheetViews>
  <sheetFormatPr defaultRowHeight="15"/>
  <cols>
    <col min="5" max="6" width="25.5703125" customWidth="1"/>
    <col min="9" max="9" width="19.140625" customWidth="1"/>
  </cols>
  <sheetData>
    <row r="4" spans="4:9" ht="32.25">
      <c r="D4" s="10" t="s">
        <v>157</v>
      </c>
      <c r="E4" s="10" t="s">
        <v>52</v>
      </c>
      <c r="F4" s="10" t="s">
        <v>158</v>
      </c>
      <c r="G4" s="47" t="s">
        <v>180</v>
      </c>
      <c r="H4" s="47" t="s">
        <v>181</v>
      </c>
      <c r="I4" s="48" t="s">
        <v>182</v>
      </c>
    </row>
    <row r="5" spans="4:9">
      <c r="D5" s="26">
        <v>1</v>
      </c>
      <c r="E5" s="26" t="s">
        <v>218</v>
      </c>
      <c r="F5" s="26" t="s">
        <v>219</v>
      </c>
      <c r="G5" s="1">
        <v>10</v>
      </c>
      <c r="H5" s="1">
        <v>1.7</v>
      </c>
      <c r="I5" s="27">
        <v>110</v>
      </c>
    </row>
    <row r="6" spans="4:9">
      <c r="D6" s="26">
        <v>2</v>
      </c>
      <c r="E6" s="27" t="s">
        <v>221</v>
      </c>
      <c r="F6" s="26" t="s">
        <v>220</v>
      </c>
      <c r="G6" s="1">
        <v>6</v>
      </c>
      <c r="H6" s="1">
        <v>2.4</v>
      </c>
      <c r="I6" s="27">
        <v>80</v>
      </c>
    </row>
    <row r="7" spans="4:9">
      <c r="D7" s="26">
        <v>3</v>
      </c>
      <c r="E7" s="26" t="s">
        <v>208</v>
      </c>
      <c r="F7" s="26" t="s">
        <v>220</v>
      </c>
      <c r="G7" s="1">
        <v>6</v>
      </c>
      <c r="H7" s="1">
        <v>0.25</v>
      </c>
      <c r="I7" s="27">
        <v>80</v>
      </c>
    </row>
    <row r="8" spans="4:9">
      <c r="D8" s="26">
        <v>4</v>
      </c>
      <c r="E8" s="27" t="s">
        <v>209</v>
      </c>
      <c r="F8" s="26" t="s">
        <v>220</v>
      </c>
      <c r="G8" s="1">
        <v>6</v>
      </c>
      <c r="H8" s="1">
        <v>0.25</v>
      </c>
      <c r="I8" s="27">
        <v>80</v>
      </c>
    </row>
    <row r="9" spans="4:9">
      <c r="D9" s="26">
        <v>5</v>
      </c>
      <c r="E9" s="27" t="s">
        <v>223</v>
      </c>
      <c r="F9" s="1" t="s">
        <v>135</v>
      </c>
      <c r="G9" s="1">
        <v>5.3</v>
      </c>
      <c r="H9" s="1">
        <v>0.25</v>
      </c>
      <c r="I9" s="27">
        <v>110</v>
      </c>
    </row>
    <row r="10" spans="4:9">
      <c r="D10" s="26">
        <v>6</v>
      </c>
      <c r="E10" s="27" t="s">
        <v>224</v>
      </c>
      <c r="F10" s="1" t="s">
        <v>134</v>
      </c>
      <c r="G10" s="1">
        <v>2.09</v>
      </c>
      <c r="H10" s="1">
        <v>2.8</v>
      </c>
      <c r="I10" s="27">
        <v>110</v>
      </c>
    </row>
    <row r="11" spans="4:9">
      <c r="D11" s="26">
        <v>7</v>
      </c>
      <c r="E11" s="27" t="s">
        <v>222</v>
      </c>
      <c r="F11" s="1" t="s">
        <v>112</v>
      </c>
      <c r="G11" s="1">
        <v>1.1000000000000001</v>
      </c>
      <c r="H11" s="1">
        <v>0.25</v>
      </c>
      <c r="I11" s="27">
        <v>65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Arkusz1</vt:lpstr>
      <vt:lpstr>Zestawienie</vt:lpstr>
      <vt:lpstr>Elektryka</vt:lpstr>
      <vt:lpstr>zawor cwu</vt:lpstr>
      <vt:lpstr>Pompy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2013-09-03T05:58:21Z</dcterms:modified>
</cp:coreProperties>
</file>